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135" windowWidth="20955" windowHeight="9600" activeTab="1"/>
  </bookViews>
  <sheets>
    <sheet name="Титул" sheetId="1" r:id="rId1"/>
    <sheet name="Раздел I" sheetId="2" r:id="rId2"/>
    <sheet name="II Целевые показатели" sheetId="3" r:id="rId3"/>
    <sheet name="III Количество поставщиков" sheetId="4" r:id="rId4"/>
    <sheet name="IV Механизмы передачи" sheetId="5" r:id="rId5"/>
    <sheet name="V Перечень услуг" sheetId="6" r:id="rId6"/>
    <sheet name="VI Факты получения" sheetId="7" r:id="rId7"/>
    <sheet name="VII Имущественная под-ка СОНКО" sheetId="8" r:id="rId8"/>
    <sheet name="VIII Имущественная поддержка СП" sheetId="9" r:id="rId9"/>
    <sheet name="IX Образовательная под-ка" sheetId="10" r:id="rId10"/>
    <sheet name="X НОК" sheetId="11" r:id="rId11"/>
    <sheet name="XI Поддержка СП рег. проекты" sheetId="15" r:id="rId12"/>
    <sheet name="XII Поддержка СП иные напр." sheetId="16" r:id="rId13"/>
    <sheet name="Контакты" sheetId="12" r:id="rId14"/>
    <sheet name="Комментарии" sheetId="13" r:id="rId15"/>
    <sheet name="Список" sheetId="14" state="hidden" r:id="rId16"/>
  </sheets>
  <externalReferences>
    <externalReference r:id="rId17"/>
    <externalReference r:id="rId18"/>
  </externalReferences>
  <definedNames>
    <definedName name="Print_Titles" localSheetId="2">'II Целевые показатели'!$4:$7</definedName>
    <definedName name="Print_Titles" localSheetId="3">'III Количество поставщиков'!$3:$6</definedName>
    <definedName name="Print_Titles" localSheetId="4">'IV Механизмы передачи'!$4:$6</definedName>
    <definedName name="Print_Titles" localSheetId="5">'V Перечень услуг'!$5:$8</definedName>
    <definedName name="Print_Titles" localSheetId="6">'VI Факты получения'!$5:$6</definedName>
    <definedName name="Print_Titles" localSheetId="14">Комментарии!$4:$4</definedName>
    <definedName name="Print_Titles" localSheetId="1">'Раздел I'!$4:$6</definedName>
    <definedName name="Год" localSheetId="14">[1]Список!$E$1:$E$14</definedName>
    <definedName name="Год" localSheetId="1">[1]Список!$E$1:$E$14</definedName>
    <definedName name="Год">Список!$E$1:$E$14</definedName>
    <definedName name="Годы" localSheetId="14">[1]Список!$B$1:$B$14</definedName>
    <definedName name="Годы" localSheetId="1">[1]Список!$B$1:$B$14</definedName>
    <definedName name="Годы">Список!$B$1:$B$14</definedName>
    <definedName name="Дата" localSheetId="14">[1]Список!$D$1:$D$57</definedName>
    <definedName name="Дата" localSheetId="1">[1]Список!$D$1:$D$57</definedName>
    <definedName name="Дата">Список!$D$1:$D$57</definedName>
    <definedName name="Месяцы" localSheetId="14">[1]Список!$A$1:$A$4</definedName>
    <definedName name="Месяцы" localSheetId="1">[1]Список!$A$1:$A$4</definedName>
    <definedName name="Месяцы">Список!$A$1:$A$4</definedName>
    <definedName name="МО" localSheetId="14">[1]Список!$C$1:$C$22</definedName>
    <definedName name="МО" localSheetId="1">[1]Список!$C$1:$C$22</definedName>
    <definedName name="МО">Список!$C$1:$C$22</definedName>
    <definedName name="_xlnm.Print_Area" localSheetId="2">'II Целевые показатели'!$A$1:$E$102</definedName>
    <definedName name="_xlnm.Print_Area" localSheetId="3">'III Количество поставщиков'!$A$1:$H$31</definedName>
    <definedName name="_xlnm.Print_Area" localSheetId="5">'V Перечень услуг'!$A$1:$I$47</definedName>
    <definedName name="_xlnm.Print_Area" localSheetId="11">'XI Поддержка СП рег. проекты'!$A$1:$L$22</definedName>
    <definedName name="_xlnm.Print_Area" localSheetId="12">'XII Поддержка СП иные напр.'!$A$1:$L$21</definedName>
    <definedName name="_xlnm.Print_Area" localSheetId="13">Контакты!$A$1:$F$16</definedName>
    <definedName name="_xlnm.Print_Area" localSheetId="1">'Раздел I'!$A$1:$D$213</definedName>
    <definedName name="Перечень" localSheetId="14">[1]Список!$G$1:$G$2</definedName>
    <definedName name="Перечень" localSheetId="1">[1]Список!$G$1:$G$2</definedName>
    <definedName name="Перечень">Список!$G$1:$G$3</definedName>
    <definedName name="Период">Список!$H$1:$H$49</definedName>
    <definedName name="Список" localSheetId="10">[2]Список!$A$1:$A$2</definedName>
    <definedName name="Список" localSheetId="14">[1]Список!$F$1:$F$2</definedName>
    <definedName name="Список" localSheetId="13">[2]Список!$A$1:$A$2</definedName>
    <definedName name="Список" localSheetId="1">[1]Список!$F$1:$F$2</definedName>
    <definedName name="Список">Список!$F$1:$F$2</definedName>
  </definedNames>
  <calcPr calcId="145621"/>
</workbook>
</file>

<file path=xl/calcChain.xml><?xml version="1.0" encoding="utf-8"?>
<calcChain xmlns="http://schemas.openxmlformats.org/spreadsheetml/2006/main">
  <c r="D53" i="9" l="1"/>
  <c r="D45" i="9"/>
  <c r="D52" i="9" s="1"/>
  <c r="D44" i="9"/>
  <c r="D37" i="9"/>
  <c r="D36" i="9"/>
  <c r="F30" i="6" l="1"/>
  <c r="G20" i="16" l="1"/>
  <c r="G19" i="16"/>
  <c r="G18" i="16"/>
  <c r="G17" i="16"/>
  <c r="G16" i="16"/>
  <c r="G15" i="16"/>
  <c r="G14" i="16"/>
  <c r="G13" i="16"/>
  <c r="G12" i="16"/>
  <c r="G11" i="16"/>
  <c r="G10" i="16"/>
  <c r="G9" i="16"/>
  <c r="G20" i="15" l="1"/>
  <c r="G19" i="15"/>
  <c r="G18" i="15"/>
  <c r="G17" i="15"/>
  <c r="G16" i="15"/>
  <c r="G15" i="15"/>
  <c r="G14" i="15"/>
  <c r="G13" i="15"/>
  <c r="G12" i="15"/>
  <c r="G11" i="15"/>
  <c r="G10" i="15"/>
  <c r="G9" i="15"/>
  <c r="C30" i="11" l="1"/>
  <c r="C29" i="11"/>
  <c r="C28" i="11"/>
  <c r="C27" i="11"/>
  <c r="C26" i="11"/>
  <c r="C25" i="11"/>
  <c r="C24" i="11"/>
  <c r="C23" i="11"/>
  <c r="C22" i="11"/>
  <c r="C21" i="11"/>
  <c r="C20" i="11"/>
  <c r="C19" i="11"/>
  <c r="C18" i="11"/>
  <c r="C17" i="11"/>
  <c r="F15" i="11"/>
  <c r="E15" i="11"/>
  <c r="D15" i="11"/>
  <c r="C15" i="11" s="1"/>
  <c r="C14" i="11"/>
  <c r="C13" i="11"/>
  <c r="F11" i="11"/>
  <c r="E11" i="11"/>
  <c r="D11" i="11"/>
  <c r="C11" i="11" s="1"/>
  <c r="C10" i="11"/>
  <c r="C9" i="11"/>
  <c r="F7" i="11"/>
  <c r="E7" i="11"/>
  <c r="D7" i="11"/>
  <c r="D14" i="10"/>
  <c r="D8" i="10"/>
  <c r="D3" i="10"/>
  <c r="D17" i="9"/>
  <c r="D22" i="9" s="1"/>
  <c r="D24" i="9" s="1"/>
  <c r="D15" i="9"/>
  <c r="D9" i="9"/>
  <c r="D41" i="8"/>
  <c r="D37" i="8"/>
  <c r="D33" i="8"/>
  <c r="D17" i="8"/>
  <c r="D22" i="8" s="1"/>
  <c r="D24" i="8" s="1"/>
  <c r="D15" i="8"/>
  <c r="D9" i="8"/>
  <c r="D37" i="7"/>
  <c r="C37" i="7"/>
  <c r="G42" i="6"/>
  <c r="F42" i="6"/>
  <c r="E42" i="6"/>
  <c r="D42" i="6"/>
  <c r="E22" i="3" s="1"/>
  <c r="C42" i="6"/>
  <c r="D22" i="3" s="1"/>
  <c r="G36" i="6"/>
  <c r="F36" i="6"/>
  <c r="E36" i="6"/>
  <c r="D36" i="6"/>
  <c r="E21" i="3" s="1"/>
  <c r="C36" i="6"/>
  <c r="D21" i="3" s="1"/>
  <c r="G32" i="6"/>
  <c r="F32" i="6"/>
  <c r="E32" i="6"/>
  <c r="D32" i="6"/>
  <c r="E20" i="3" s="1"/>
  <c r="C32" i="6"/>
  <c r="G28" i="6"/>
  <c r="F28" i="6"/>
  <c r="E28" i="6"/>
  <c r="D28" i="6"/>
  <c r="E19" i="3" s="1"/>
  <c r="C28" i="6"/>
  <c r="D19" i="3" s="1"/>
  <c r="G18" i="6"/>
  <c r="F18" i="6"/>
  <c r="E18" i="6"/>
  <c r="D18" i="6"/>
  <c r="E18" i="3" s="1"/>
  <c r="C18" i="6"/>
  <c r="D18" i="3" s="1"/>
  <c r="D62" i="5"/>
  <c r="E42" i="3" s="1"/>
  <c r="C62" i="5"/>
  <c r="D61" i="5"/>
  <c r="E55" i="3" s="1"/>
  <c r="C61" i="5"/>
  <c r="B61" i="5"/>
  <c r="B60" i="5"/>
  <c r="D51" i="5"/>
  <c r="C51" i="5"/>
  <c r="E39" i="3" s="1"/>
  <c r="D50" i="5"/>
  <c r="E53" i="3" s="1"/>
  <c r="C50" i="5"/>
  <c r="B50" i="5"/>
  <c r="E52" i="3" s="1"/>
  <c r="B49" i="5"/>
  <c r="E28" i="3" s="1"/>
  <c r="E65" i="3" s="1"/>
  <c r="D40" i="5"/>
  <c r="E38" i="3" s="1"/>
  <c r="C40" i="5"/>
  <c r="D39" i="5"/>
  <c r="E51" i="3" s="1"/>
  <c r="C39" i="5"/>
  <c r="B39" i="5"/>
  <c r="B38" i="5"/>
  <c r="E27" i="3" s="1"/>
  <c r="D29" i="5"/>
  <c r="E36" i="3" s="1"/>
  <c r="C29" i="5"/>
  <c r="E35" i="3" s="1"/>
  <c r="D28" i="5"/>
  <c r="E49" i="3" s="1"/>
  <c r="C28" i="5"/>
  <c r="B28" i="5"/>
  <c r="E48" i="3" s="1"/>
  <c r="B27" i="5"/>
  <c r="E26" i="3" s="1"/>
  <c r="D18" i="5"/>
  <c r="E34" i="3" s="1"/>
  <c r="C18" i="5"/>
  <c r="D17" i="5"/>
  <c r="E47" i="3" s="1"/>
  <c r="C17" i="5"/>
  <c r="B17" i="5"/>
  <c r="B16" i="5"/>
  <c r="E25" i="3" s="1"/>
  <c r="H31" i="4"/>
  <c r="G31" i="4"/>
  <c r="F31" i="4"/>
  <c r="E31" i="4"/>
  <c r="C31" i="4"/>
  <c r="H30" i="4"/>
  <c r="G30" i="4"/>
  <c r="F30" i="4"/>
  <c r="E30" i="4"/>
  <c r="C30" i="4"/>
  <c r="H29" i="4"/>
  <c r="G29" i="4"/>
  <c r="F29" i="4"/>
  <c r="E29" i="4"/>
  <c r="C29" i="4"/>
  <c r="D27" i="4"/>
  <c r="B27" i="4" s="1"/>
  <c r="D26" i="4"/>
  <c r="B26" i="4" s="1"/>
  <c r="D25" i="4"/>
  <c r="B25" i="4" s="1"/>
  <c r="D23" i="4"/>
  <c r="B23" i="4" s="1"/>
  <c r="D22" i="4"/>
  <c r="B22" i="4" s="1"/>
  <c r="D21" i="4"/>
  <c r="B21" i="4" s="1"/>
  <c r="D19" i="4"/>
  <c r="B19" i="4" s="1"/>
  <c r="D18" i="4"/>
  <c r="B18" i="4" s="1"/>
  <c r="D17" i="4"/>
  <c r="B17" i="4" s="1"/>
  <c r="D15" i="4"/>
  <c r="B15" i="4" s="1"/>
  <c r="D14" i="4"/>
  <c r="B14" i="4" s="1"/>
  <c r="D13" i="4"/>
  <c r="B13" i="4" s="1"/>
  <c r="D11" i="4"/>
  <c r="D10" i="4"/>
  <c r="D9" i="4"/>
  <c r="E98" i="3"/>
  <c r="E97" i="3"/>
  <c r="E87" i="3"/>
  <c r="D87" i="3"/>
  <c r="E82" i="3"/>
  <c r="D80" i="3"/>
  <c r="D78" i="3"/>
  <c r="D76" i="3"/>
  <c r="D74" i="3"/>
  <c r="D72" i="3"/>
  <c r="D67" i="3"/>
  <c r="D65" i="3"/>
  <c r="D63" i="3"/>
  <c r="D61" i="3"/>
  <c r="D59" i="3"/>
  <c r="E54" i="3"/>
  <c r="E50" i="3"/>
  <c r="E46" i="3"/>
  <c r="D43" i="3"/>
  <c r="E41" i="3"/>
  <c r="E40" i="3"/>
  <c r="E37" i="3"/>
  <c r="E33" i="3"/>
  <c r="D30" i="3"/>
  <c r="E29" i="3"/>
  <c r="D23" i="3"/>
  <c r="D20" i="3"/>
  <c r="D8" i="3"/>
  <c r="C7" i="11" l="1"/>
  <c r="E60" i="3"/>
  <c r="E72" i="3"/>
  <c r="E96" i="3"/>
  <c r="E66" i="3"/>
  <c r="E16" i="3"/>
  <c r="D16" i="3"/>
  <c r="D31" i="4"/>
  <c r="B31" i="4" s="1"/>
  <c r="D30" i="4"/>
  <c r="B30" i="4" s="1"/>
  <c r="D29" i="4"/>
  <c r="B29" i="4" s="1"/>
  <c r="B9" i="4"/>
  <c r="B11" i="4"/>
  <c r="D56" i="3"/>
  <c r="D69" i="3"/>
  <c r="E68" i="3"/>
  <c r="E80" i="3"/>
  <c r="E77" i="3"/>
  <c r="E45" i="3"/>
  <c r="E63" i="3"/>
  <c r="E74" i="3"/>
  <c r="E32" i="3"/>
  <c r="E30" i="3"/>
  <c r="E43" i="3"/>
  <c r="E61" i="3"/>
  <c r="E64" i="3"/>
  <c r="E73" i="3"/>
  <c r="E78" i="3"/>
  <c r="E81" i="3"/>
  <c r="E75" i="3"/>
  <c r="E23" i="3"/>
  <c r="E59" i="3"/>
  <c r="E62" i="3"/>
  <c r="E67" i="3"/>
  <c r="E76" i="3"/>
  <c r="E79" i="3"/>
  <c r="B10" i="4"/>
  <c r="E56" i="3" l="1"/>
  <c r="E71" i="3"/>
  <c r="E69" i="3"/>
  <c r="E58" i="3"/>
</calcChain>
</file>

<file path=xl/sharedStrings.xml><?xml version="1.0" encoding="utf-8"?>
<sst xmlns="http://schemas.openxmlformats.org/spreadsheetml/2006/main" count="1431" uniqueCount="788">
  <si>
    <t xml:space="preserve">Приложение 2 </t>
  </si>
  <si>
    <t>Отчет муниципального образования</t>
  </si>
  <si>
    <t>Ханты-Мансийского автономного округа – Югры</t>
  </si>
  <si>
    <t>(наименование муниципального образования автономного округа)</t>
  </si>
  <si>
    <t>о реализации мер по поддержке доступа негосударственных</t>
  </si>
  <si>
    <t>(немуниципальных) организаций (коммерческих, некоммерческих) к</t>
  </si>
  <si>
    <t>предоставлению услуг (выполнению работ) в социальной сфере</t>
  </si>
  <si>
    <t>по состоянию на 1</t>
  </si>
  <si>
    <t>января</t>
  </si>
  <si>
    <t>года</t>
  </si>
  <si>
    <t>IX. Информация о выполнении мероприятий по поддержке доступа негосударственных (немуниципальных)</t>
  </si>
  <si>
    <t>организаций (коммерческих, некоммерческих) к предоставлению услуг (выполнению работ) в социальной сфере</t>
  </si>
  <si>
    <t>№ п/п</t>
  </si>
  <si>
    <t>Мероприятие</t>
  </si>
  <si>
    <t>Единицы изменения /пояснения</t>
  </si>
  <si>
    <t>Данные</t>
  </si>
  <si>
    <t>за 2023 год</t>
  </si>
  <si>
    <t>1</t>
  </si>
  <si>
    <t>Организационные мероприятия</t>
  </si>
  <si>
    <t>Определение на уровне муниципального образования координационного органа, обеспечивающего согласованную деятельность органов местного самоуправления, центров инноваций в социальной сфере, общественных палат, ресурсных центров поддержки некоммерческих организаций и других заинтересованных организаций в реализации мероприятий по обеспечению поэтапного доступа негосударственных (немуниципальных) организаций, в т.ч. СОНКО, к предоставлению услуг в социальной сфере</t>
  </si>
  <si>
    <t>наименование координационного органа</t>
  </si>
  <si>
    <t>наименование правового акта* о создании координационного органа (наделении полномочиями)</t>
  </si>
  <si>
    <t>дата правового акта</t>
  </si>
  <si>
    <t>номер правового акта</t>
  </si>
  <si>
    <t>Определение заместителя главы муниципального образования, курирующего «дорожную карту» муниципального образования в целях координации деятельности органов местного самоуправления при ее реализации</t>
  </si>
  <si>
    <t>фамилия, имя, отчество</t>
  </si>
  <si>
    <t>должность</t>
  </si>
  <si>
    <t>контактные данные</t>
  </si>
  <si>
    <t>телефон 8(000)000-00-00</t>
  </si>
  <si>
    <t>адрес электронной почты</t>
  </si>
  <si>
    <t>наименование правового акта* о наделении полномочиями</t>
  </si>
  <si>
    <t>Определение уполномоченного органа местного самоуправления, ответственного за разработку «дорожной карты» муниципального образования и отвечающего за координацию деятельности органов местного самоуправления при реализации «дорожной карты» муниципального образования по направлениям развития и функционирования социальной сферы</t>
  </si>
  <si>
    <t>наименование уполномоченного органа</t>
  </si>
  <si>
    <t>фамилия, имя, отчество контактного лица</t>
  </si>
  <si>
    <t>Наличие утвержденного в муниципальном образовании плана мероприятий («дорожной карты») по поддержке доступа негосударственных (немуниципальных) организаций (коммерческих, некоммерческих) к предоставлению услуг в социальной сфере</t>
  </si>
  <si>
    <t>наименование правового акта* об УТВЕРЖДЕНИИ плана мероприятий</t>
  </si>
  <si>
    <t>наименование правового акта*, которым внесены ПОСЛЕДНИЕ ИЗМЕНЕНИЯ в "дорожную карту"</t>
  </si>
  <si>
    <t>Наличие утвержденной муниципальной программы развития и поддержки гражданского общества, некоммерческих организаций, в т.ч. СОНКО</t>
  </si>
  <si>
    <t>наименование правового акта* об утверждении муниципальной программы</t>
  </si>
  <si>
    <t>наименование подпрограммы по поддержке СОНКО (при наличии)</t>
  </si>
  <si>
    <r>
      <t>объем финансирования муниципальной программы/ подпрограммы/мероприятий, направленный из бюджета муниципального образования в отчетном периоде на поддержку СОНКО (кассовые расходы)(</t>
    </r>
    <r>
      <rPr>
        <b/>
        <sz val="12"/>
        <rFont val="Times New Roman"/>
        <family val="1"/>
        <charset val="204"/>
      </rPr>
      <t>план</t>
    </r>
    <r>
      <rPr>
        <sz val="12"/>
        <rFont val="Times New Roman"/>
        <family val="1"/>
        <charset val="204"/>
      </rPr>
      <t>), тыс. рублей</t>
    </r>
  </si>
  <si>
    <r>
      <t>объем финансирования муниципальной программы/ подпрограммы/мероприятий, направленный из бюджета муниципального образования в отчетном периоде на поддержку СОНКО (кассовые расходы)(</t>
    </r>
    <r>
      <rPr>
        <b/>
        <sz val="12"/>
        <rFont val="Times New Roman"/>
        <family val="1"/>
        <charset val="204"/>
      </rPr>
      <t>факт)</t>
    </r>
    <r>
      <rPr>
        <sz val="12"/>
        <rFont val="Times New Roman"/>
        <family val="1"/>
        <charset val="204"/>
      </rPr>
      <t>, тыс. рублей</t>
    </r>
  </si>
  <si>
    <t>наименования программных мероприятий по поддержке СОНКО (если из названия программы / подпрограммы явным образом не следует, что она направлена на поддержку СОНКО)</t>
  </si>
  <si>
    <t>количество проектов, получивших поддержку, единиц</t>
  </si>
  <si>
    <t>количество СОНКО, получивших поддержку, единиц</t>
  </si>
  <si>
    <t>5.А</t>
  </si>
  <si>
    <t>Наличие в муниципальном образовании отдельной подпрограммы (мероприятия) по поддержке социального предпринимательства в муниципальной программе по поддержке малого и среднего предпринимательства (муниципальной программе экономического развития)</t>
  </si>
  <si>
    <t>наименование подпрограммы по поддержке социального предпринимательства (при наличии)</t>
  </si>
  <si>
    <t>наименования программных мероприятий по поддержке социального предпринимательства (если из названия программы / подпрограммы явным образом не следует, что она направлена на поддержку социального предпринимательства)</t>
  </si>
  <si>
    <t>фактический объем финансирования (программы / подпрограммы / мероприятий), направленный в отчетном периоде на поддержку социального предпринимательства (кассовые расходы), млн. рублей, в том числе:</t>
  </si>
  <si>
    <t xml:space="preserve">за счет средств субсидий,  выделяемых  из бюджета Ханты-Мансийского автономного округа - Югры местным бюджетам на поддержку малого и среднего предпринимательства по государственной программе автономного округа "Развитие экономического потенциала", млн. рублей </t>
  </si>
  <si>
    <t>за счет средст  местных бюджетов, выделяемых на поддержку  социального предпинимательства, млн. рублей</t>
  </si>
  <si>
    <t>количество социальных предпринимателей, получивших  меры поддержки, единиц</t>
  </si>
  <si>
    <r>
      <t>Дополнение муниципальных программ социальной сферы мероприятиями по поддержке деятельности негосударственных (немуниципальных) организаций, в т.ч. СОНКО, оказывающих услуги (выполняющих работы) в соответствующей сфере</t>
    </r>
    <r>
      <rPr>
        <vertAlign val="superscript"/>
        <sz val="12"/>
        <rFont val="Times New Roman"/>
        <family val="1"/>
        <charset val="204"/>
      </rPr>
      <t>1</t>
    </r>
    <r>
      <rPr>
        <sz val="12"/>
        <rFont val="Times New Roman"/>
        <family val="1"/>
        <charset val="204"/>
      </rPr>
      <t>:</t>
    </r>
  </si>
  <si>
    <t>6.1</t>
  </si>
  <si>
    <t>социальная защита населения</t>
  </si>
  <si>
    <t>наименование правового акта* об УТВЕРЖДЕНИИ муниципальной программы</t>
  </si>
  <si>
    <t>наименование правового акта* о ВНЕСЕНИИ ИЗМЕНЕНИЙ в муниципальную программу</t>
  </si>
  <si>
    <t>наименования мероприятий, направленных на поддержку деятельности негосударственных (немуниципальных) поставщиков</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</si>
  <si>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социальной защиты населения, млн. рублей</t>
  </si>
  <si>
    <t>6.2</t>
  </si>
  <si>
    <t>образование (включая молодежную политику)</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</si>
  <si>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образования (включая молодежную политику), млн. рублей</t>
  </si>
  <si>
    <t>6.3</t>
  </si>
  <si>
    <t>культура</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</si>
  <si>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культуры, млн. рублей</t>
  </si>
  <si>
    <t>6.4</t>
  </si>
  <si>
    <t>здравоохранение</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</si>
  <si>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здравоохранения, млн. рублей</t>
  </si>
  <si>
    <t>6.5</t>
  </si>
  <si>
    <t>физическая культура и спорт</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</si>
  <si>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физической культуры и спорта, млн. рублей</t>
  </si>
  <si>
    <t>Наличие на официальном сайте органов местного самоуправления раздела, посвященного поддержке негосударственных (немуниципальных) поставщиков услуг (работ) в социальной сфере</t>
  </si>
  <si>
    <t>наименование раздела, посвященного поддержке СОНКО</t>
  </si>
  <si>
    <t>ссылка на соответствующую страницу на сайте</t>
  </si>
  <si>
    <t>наименование раздела, посвященного поддержке социальных предпринимателей (при отсутсвии отдельного раздела поддержки СП, указать раздел поддержки МСП)</t>
  </si>
  <si>
    <t>Формирование перечня услуг (работ), которые запланированы к передаче на исполнение негосударственным (немуниципальным) организациям, в т.ч. СОНКО, размещение его на официальном сайте органов местного самоуправления, в т.ч. в сферах:</t>
  </si>
  <si>
    <t>8.1</t>
  </si>
  <si>
    <t>наименование правового акта* об утверждении перечня услуг (работ)</t>
  </si>
  <si>
    <t>ссылка на соответствующую страницу на сайте, где размещен перечень услуг (работ)</t>
  </si>
  <si>
    <t>8.2</t>
  </si>
  <si>
    <t>8.3</t>
  </si>
  <si>
    <t>8.4</t>
  </si>
  <si>
    <t>8.5</t>
  </si>
  <si>
    <t>Стандартизация предоставления услуг (выполнения работ), которые могут быть переданы на исполнение негосударственным (немуниципальным) организациям, в т.ч. СОНКО, в соответствующих сферах:</t>
  </si>
  <si>
    <t>9.1</t>
  </si>
  <si>
    <t>наименование правового акта* об утверждении стандарта оказания услуги (выполнения работы)</t>
  </si>
  <si>
    <t>9.2</t>
  </si>
  <si>
    <t>9.3</t>
  </si>
  <si>
    <t>9.4</t>
  </si>
  <si>
    <t>9.5</t>
  </si>
  <si>
    <t>Утверждение стоимости одной услуги (работы), которая может быть передана на исполнение негосударственным (немуниципальным) организациям, в т.ч. СОНКО, в соответствующих сферах:</t>
  </si>
  <si>
    <t>10.1</t>
  </si>
  <si>
    <t>наименование правового акта* об утверждении стоимости услуги (работы)</t>
  </si>
  <si>
    <t>10.2</t>
  </si>
  <si>
    <t>10.3</t>
  </si>
  <si>
    <t>10.4</t>
  </si>
  <si>
    <t>10.5</t>
  </si>
  <si>
    <r>
      <t>Формирование и ведение в муниципальном образовании реестров поставщиков услуг социальной сферы, включающих как государственные (муниципальные), так и негосударственные (немуниципальные) организации, в т.ч. СОНКО, в соответствующих сферах</t>
    </r>
    <r>
      <rPr>
        <vertAlign val="superscript"/>
        <sz val="12"/>
        <rFont val="Times New Roman"/>
        <family val="1"/>
        <charset val="204"/>
      </rPr>
      <t>2</t>
    </r>
    <r>
      <rPr>
        <sz val="12"/>
        <rFont val="Times New Roman"/>
        <family val="1"/>
        <charset val="204"/>
      </rPr>
      <t>:</t>
    </r>
  </si>
  <si>
    <t>11.1</t>
  </si>
  <si>
    <t>наименование правового акта* об утверждении порядка создания и ведения реестра поставщиков</t>
  </si>
  <si>
    <t>наименование правового акта* об утверждении реестра поставщиков</t>
  </si>
  <si>
    <t>ссылка на соответствующую страницу на сайте, где размещен реестр поставщиков</t>
  </si>
  <si>
    <t>11.2</t>
  </si>
  <si>
    <t>11.3</t>
  </si>
  <si>
    <t>11.4</t>
  </si>
  <si>
    <t>11.5</t>
  </si>
  <si>
    <r>
      <t xml:space="preserve">Создание ресурсного центра </t>
    </r>
    <r>
      <rPr>
        <u/>
        <sz val="12"/>
        <rFont val="Times New Roman"/>
        <family val="1"/>
        <charset val="204"/>
      </rPr>
      <t>поддержки СОНКО</t>
    </r>
    <r>
      <rPr>
        <sz val="12"/>
        <rFont val="Times New Roman"/>
        <family val="1"/>
        <charset val="204"/>
      </rPr>
      <t xml:space="preserve"> (информация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некоммерческим организациям для реализации общественно-значимых проектов)</t>
    </r>
    <r>
      <rPr>
        <vertAlign val="superscript"/>
        <sz val="12"/>
        <rFont val="Times New Roman"/>
        <family val="1"/>
        <charset val="204"/>
      </rPr>
      <t>3</t>
    </r>
  </si>
  <si>
    <t>наименование ресурсного центра (организации, наделенной соответствующими функциями)</t>
  </si>
  <si>
    <t>наименование правового акта* о создании ресурсного центра (наделении полномочиями ресурсного центра)</t>
  </si>
  <si>
    <t>ссылка на сайт ресурсного центра</t>
  </si>
  <si>
    <r>
      <t>виды оказываемой в ресурсном центре поддержки (</t>
    </r>
    <r>
      <rPr>
        <sz val="10"/>
        <rFont val="Times New Roman"/>
        <family val="1"/>
        <charset val="204"/>
      </rPr>
      <t>финансовая, имущественная, правовая, образовательная, информационно-консультационная и др.</t>
    </r>
    <r>
      <rPr>
        <sz val="12"/>
        <rFont val="Times New Roman"/>
        <family val="1"/>
        <charset val="204"/>
      </rPr>
      <t>)</t>
    </r>
  </si>
  <si>
    <t>количество негосударственных (немуниципальных) организаций, получивших поддержку в ресурсном центре за отчетный период, единиц</t>
  </si>
  <si>
    <t>количество физических лиц (потенциальных поставщиков услуг (работ) социальной сферы, руководителей и специалистов негосударственных (немуниципальных) поставщиков), получивших поддержку в ресурсном центре за отчетный период, человек</t>
  </si>
  <si>
    <r>
      <t>объем субсидий, направленных из бюджета муниципального образования в отчетном периоде на реализацию мероприятий по формированию инфраструктуры поддержки СОНКО</t>
    </r>
    <r>
      <rPr>
        <vertAlign val="superscript"/>
        <sz val="12"/>
        <rFont val="Times New Roman"/>
        <family val="1"/>
        <charset val="204"/>
      </rPr>
      <t>4</t>
    </r>
    <r>
      <rPr>
        <sz val="12"/>
        <rFont val="Times New Roman"/>
        <family val="1"/>
        <charset val="204"/>
      </rPr>
      <t>, млн. рублей</t>
    </r>
  </si>
  <si>
    <t>13</t>
  </si>
  <si>
    <r>
      <t xml:space="preserve">Создание ресурсного центра </t>
    </r>
    <r>
      <rPr>
        <u/>
        <sz val="12"/>
        <rFont val="Times New Roman"/>
        <family val="1"/>
        <charset val="204"/>
      </rPr>
      <t>поддержки социальных предпринимателей</t>
    </r>
    <r>
      <rPr>
        <sz val="12"/>
        <rFont val="Times New Roman"/>
        <family val="1"/>
        <charset val="204"/>
      </rPr>
      <t xml:space="preserve"> (информация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социальным предпринимателям для реализации общественно-значимых проектов)</t>
    </r>
    <r>
      <rPr>
        <vertAlign val="superscript"/>
        <sz val="12"/>
        <rFont val="Times New Roman"/>
        <family val="1"/>
        <charset val="204"/>
      </rPr>
      <t>3</t>
    </r>
  </si>
  <si>
    <r>
      <t>объем субсидий, направленных из бюджета муниципального образования в отчетном периоде на реализацию мероприятий по формированию инфраструктуры поддержки социального предпринимательства</t>
    </r>
    <r>
      <rPr>
        <vertAlign val="superscript"/>
        <sz val="12"/>
        <rFont val="Times New Roman"/>
        <family val="1"/>
        <charset val="204"/>
      </rPr>
      <t>4</t>
    </r>
    <r>
      <rPr>
        <sz val="12"/>
        <rFont val="Times New Roman"/>
        <family val="1"/>
        <charset val="204"/>
      </rPr>
      <t>, млн. рублей</t>
    </r>
  </si>
  <si>
    <t>14</t>
  </si>
  <si>
    <t>Наличие в правовых актах муниципального образования мер по предоставлению на льготных условиях СОНКО и / или социальным предпринимателям рекламных площадей, находящихся в собственности муниципального образования, в том числе печатных площадей в средствах массовой информации, времени телевизионного и радиовещательного эфиров</t>
  </si>
  <si>
    <t>наименование правового акта* устанавливающего меры по предоставлению на льготных условиях рекламных площадей, в том числе печатных площадей в средствах массовой информации, времени телевизионного и радиовещательного эфиров</t>
  </si>
  <si>
    <t>наименование мер поддержки (льготное предоставление рекламных площадей / печатных площадей в СМИ / времени телевизионного и радиовещательного эфиров)</t>
  </si>
  <si>
    <t>категория получателей мер поддержки (СОНКО / социальные предприниматели)</t>
  </si>
  <si>
    <t>* с приложением копий правовых актов муниципальных образований</t>
  </si>
  <si>
    <t>1 финансовые средства на реализацию мероприятий указываются в сроках 4, 9 раздела II Отчета</t>
  </si>
  <si>
    <t>2 информация о количестве поставщиков, состоящих в реестрах, отражается в разделе III Отчета</t>
  </si>
  <si>
    <t>3  к ресурсным центрам также относятся специализированные учебные центры по реализации образовательных (просветительских) программ для СОНКО / социальных предпринимателей, центры инноваций социальной сферы, фонды, оказывающие целевую поддержку СОНКО / социальным предпринимателям, добровольческие центры</t>
  </si>
  <si>
    <t>4 отражаются средства на деятельность ресурсных центров любой организационно-правовой формы для СОНКО / социальных предпринимателей, центров инноваций социальной сферы любой организационно-правовой формы, фондов, оказывающих целевую поддержку СОНКО / социальным предпринимателям, добровольческих центров, на функционирование муниципального информационного ресурса (информационного портала) в сети Интернет (специализированного раздела) для СОНКО / социальных предпринимателей, специализированных учебных центров по реализации образовательных (просветительских) программ для СОНКО / социальных предпринимателей (без учета ассигнований, предоставленных из бюджета автономного округа бюджету муниципального образования автономного округа на реализацию соответствующих мероприятий)</t>
  </si>
  <si>
    <t>II. Информация о достижении целевых показателей реализации мероприятий по поддержке доступа негосударственных</t>
  </si>
  <si>
    <t>(немуниципальных) организаций (коммерческих, некоммерческих) к предоставлению услуг (выполнению работ) в социальной сфере</t>
  </si>
  <si>
    <t>Наименование целевого показателя</t>
  </si>
  <si>
    <t>Единицы измерения</t>
  </si>
  <si>
    <t>2023 год</t>
  </si>
  <si>
    <t>план</t>
  </si>
  <si>
    <t>факт на</t>
  </si>
  <si>
    <t>Количество муниципальных услуг (работ), оказываемых (выполняемых) органами местного самоуправления, подведомственными организациями и негосударственными (немуниципальными) поставщиками, всего</t>
  </si>
  <si>
    <t>единиц</t>
  </si>
  <si>
    <t>х</t>
  </si>
  <si>
    <t>в т.ч. в сферах:</t>
  </si>
  <si>
    <t>1.1</t>
  </si>
  <si>
    <t>1.2</t>
  </si>
  <si>
    <t>1.3</t>
  </si>
  <si>
    <t>1.4</t>
  </si>
  <si>
    <t>1.5</t>
  </si>
  <si>
    <t>из них:</t>
  </si>
  <si>
    <t>2</t>
  </si>
  <si>
    <r>
      <t>Количество услуг (работ), запланированных к передаче (переданных, фактически профинансированных) на исполнение негосударственным (немуниципальным) поставщикам, в т.ч. СОНКО</t>
    </r>
    <r>
      <rPr>
        <vertAlign val="superscript"/>
        <sz val="12"/>
        <color theme="1"/>
        <rFont val="Times New Roman"/>
        <family val="1"/>
        <charset val="204"/>
      </rPr>
      <t>1</t>
    </r>
    <r>
      <rPr>
        <sz val="12"/>
        <color theme="1"/>
        <rFont val="Times New Roman"/>
        <family val="1"/>
        <charset val="204"/>
      </rPr>
      <t>, всего</t>
    </r>
  </si>
  <si>
    <t>2.1</t>
  </si>
  <si>
    <t>2.2</t>
  </si>
  <si>
    <t>2.3</t>
  </si>
  <si>
    <t>2.4</t>
  </si>
  <si>
    <t>2.5</t>
  </si>
  <si>
    <t>3</t>
  </si>
  <si>
    <r>
      <t>Объем средств, предусмотренный в бюджете муниципального образования для обеспечения предоставления муниципальных услуг (работ), оказываемых (выполняемых) органами местного самоуправления, подведомственными организациями и негосударственными (немуниципальными) поставщиками (</t>
    </r>
    <r>
      <rPr>
        <i/>
        <sz val="10"/>
        <color theme="1"/>
        <rFont val="Times New Roman"/>
        <family val="1"/>
        <charset val="204"/>
      </rPr>
      <t>общий объем средств, предусмотренный в бюджете муниципального образования для оказания услуг (строка 1) муниципальными и немуниципальными организациями</t>
    </r>
    <r>
      <rPr>
        <sz val="12"/>
        <color theme="1"/>
        <rFont val="Times New Roman"/>
        <family val="1"/>
        <charset val="204"/>
      </rPr>
      <t>), всего</t>
    </r>
  </si>
  <si>
    <t>млн. рублей</t>
  </si>
  <si>
    <t>3.1</t>
  </si>
  <si>
    <t>3.2</t>
  </si>
  <si>
    <t>3.3</t>
  </si>
  <si>
    <t>3.4</t>
  </si>
  <si>
    <t>3.5</t>
  </si>
  <si>
    <t>4</t>
  </si>
  <si>
    <r>
      <t>Объем средств, запланированных к передаче (переданных) из бюджета муниципального образования негосударственным (немуниципальным) организациям, в т.ч. СОНКО, для оказания услуг (выполнения работ) (</t>
    </r>
    <r>
      <rPr>
        <i/>
        <sz val="10"/>
        <color theme="1"/>
        <rFont val="Times New Roman"/>
        <family val="1"/>
        <charset val="204"/>
      </rPr>
      <t>услуги, отраженные в строке 2</t>
    </r>
    <r>
      <rPr>
        <sz val="12"/>
        <color theme="1"/>
        <rFont val="Times New Roman"/>
        <family val="1"/>
        <charset val="204"/>
      </rPr>
      <t>), всего</t>
    </r>
  </si>
  <si>
    <t>из них СОНКО</t>
  </si>
  <si>
    <t>4.1</t>
  </si>
  <si>
    <t>4.2</t>
  </si>
  <si>
    <t>4.3</t>
  </si>
  <si>
    <t>4.4</t>
  </si>
  <si>
    <t>4.5</t>
  </si>
  <si>
    <t>5</t>
  </si>
  <si>
    <r>
      <t>Объем средств бюджета муниципального образования, направляемых на оказание услуг (выполнение работ) населению в социальной сфере через конкурентные процедуры</t>
    </r>
    <r>
      <rPr>
        <vertAlign val="superscript"/>
        <sz val="12"/>
        <rFont val="Times New Roman"/>
        <family val="1"/>
        <charset val="204"/>
      </rPr>
      <t>2</t>
    </r>
    <r>
      <rPr>
        <sz val="12"/>
        <rFont val="Times New Roman"/>
        <family val="1"/>
        <charset val="204"/>
      </rPr>
      <t xml:space="preserve"> (механизмы), участвовать в которых имеют право негосударственные (немуниципальные) поставщики (</t>
    </r>
    <r>
      <rPr>
        <i/>
        <sz val="10"/>
        <rFont val="Times New Roman"/>
        <family val="1"/>
        <charset val="204"/>
      </rPr>
      <t>средства, запланированные (фактически переданные) поставщикам всех форм собственности, как государственной (муниципальной), так и частной, через конкурентные процедуры</t>
    </r>
    <r>
      <rPr>
        <sz val="12"/>
        <rFont val="Times New Roman"/>
        <family val="1"/>
        <charset val="204"/>
      </rPr>
      <t>), всего</t>
    </r>
  </si>
  <si>
    <t>5.1</t>
  </si>
  <si>
    <t>5.2</t>
  </si>
  <si>
    <t>5.3</t>
  </si>
  <si>
    <t>5.4</t>
  </si>
  <si>
    <t>5.5</t>
  </si>
  <si>
    <t>6</t>
  </si>
  <si>
    <r>
      <t>Доля средств бюджета муниципального образования, выделяемых негосударственным (немуниципальным) организациям, в т.ч. СОНКО, в общем объеме средств бюджета муниципального образования, предусмотренных для обеспечения предоставления муниципальных услуг (работ), оказываемых (выполняемых) органами местного самоуправления и подведомственными организациями (</t>
    </r>
    <r>
      <rPr>
        <i/>
        <sz val="10"/>
        <color theme="1"/>
        <rFont val="Times New Roman"/>
        <family val="1"/>
        <charset val="204"/>
      </rPr>
      <t>отношение строки 4 к строке 3</t>
    </r>
    <r>
      <rPr>
        <sz val="12"/>
        <color theme="1"/>
        <rFont val="Times New Roman"/>
        <family val="1"/>
        <charset val="204"/>
      </rPr>
      <t>), всего</t>
    </r>
  </si>
  <si>
    <t>процентов</t>
  </si>
  <si>
    <t>7</t>
  </si>
  <si>
    <r>
      <t xml:space="preserve">Доля средств бюджета муниципального образования, направленных на оказание услуг (выполнение работ) населению в социальной сфере через конкурентные процедуры, участвовать в которых имеют право негосударственные (немуниципальные) поставщики услуг (работ), в общем объеме средств бюджета муниципального образования автономного округа, выделенных на предоставление услуг (работ) населению в социальной сфере </t>
    </r>
    <r>
      <rPr>
        <i/>
        <sz val="10"/>
        <rFont val="Times New Roman"/>
        <family val="1"/>
        <charset val="204"/>
      </rPr>
      <t>(отношение строки 5 к строке 3</t>
    </r>
    <r>
      <rPr>
        <sz val="10"/>
        <rFont val="Times New Roman"/>
        <family val="1"/>
        <charset val="204"/>
      </rPr>
      <t>)</t>
    </r>
    <r>
      <rPr>
        <sz val="12"/>
        <rFont val="Times New Roman"/>
        <family val="1"/>
        <charset val="204"/>
      </rPr>
      <t>, всего</t>
    </r>
  </si>
  <si>
    <t>7.1</t>
  </si>
  <si>
    <t>7.2</t>
  </si>
  <si>
    <t>7.3</t>
  </si>
  <si>
    <t>7.4</t>
  </si>
  <si>
    <t>7.5</t>
  </si>
  <si>
    <t>8</t>
  </si>
  <si>
    <t>количество негосударственных (немуниципальных) поставщиков услуг (работ) в социальной сфере, которым предоставлена финансовая поддержка:</t>
  </si>
  <si>
    <t>- компенсация расходов за оказанные услуги (выполненные работы) (субсидии)</t>
  </si>
  <si>
    <t>- размещение муниципального заказа на оказание услуг (выполнение работ)</t>
  </si>
  <si>
    <t>- персонифицированное финансирование (сертификаты)</t>
  </si>
  <si>
    <t>- предоставление грантов</t>
  </si>
  <si>
    <t>9</t>
  </si>
  <si>
    <r>
      <t>Объем грантов в форме субсидий, предоставленных из бюджета муниципального образования СОНКО на реализацию социально значимых программ и проектов (сумма финансовой поддержки, направленная на проведение конкурсов среди СОНКО)</t>
    </r>
    <r>
      <rPr>
        <vertAlign val="superscript"/>
        <sz val="12"/>
        <rFont val="Times New Roman"/>
        <family val="1"/>
        <charset val="204"/>
      </rPr>
      <t>3</t>
    </r>
    <r>
      <rPr>
        <sz val="12"/>
        <rFont val="Times New Roman"/>
        <family val="1"/>
        <charset val="204"/>
      </rPr>
      <t>, всего</t>
    </r>
  </si>
  <si>
    <t>развитие гражданского общества</t>
  </si>
  <si>
    <t>другие направления (указать какие)</t>
  </si>
  <si>
    <t>10</t>
  </si>
  <si>
    <t>Доля численности детей, посещающих частные дошкольные образовательные организации в общей численности детей, посещающих дошкольные образовательные организации</t>
  </si>
  <si>
    <t>число воспитанников, посещающих частные дошкольные образовательные организации</t>
  </si>
  <si>
    <t>человек</t>
  </si>
  <si>
    <t>число воспитанников, посещающих муниципальные (государственные) дошкольные образовательные организации</t>
  </si>
  <si>
    <t>1 услуги (работы) из перечня услуг (работ), которые запланированы (т.е. в муниципальном образовании подготовлена вся документация для обеспечения передачи муниципальной услуги) к передаче на исполнение негосударственным (немуниципальным) организациям, в т.ч. СОНКО, в соответствии с правовыми актами муниципального образования (приказами органов местного самоуправления)</t>
  </si>
  <si>
    <t>2 конкурентными процедурами считаются: 1) конкурентные способы закупок услуг (работ) по федеральному законодательству о контрактной системе (с учетом случаев заключения контрактов с единственными поставщиками услуг в результате признания конкурентных процедур несостоявшимися); 2) конкурсное предоставление субсидий негосударственным (немуниципальным) поставщикам услуг; 3) целевые потребительские субсидии (сертификаты); 4) компенсации поставщикам социальных услуг</t>
  </si>
  <si>
    <t>3 отражаются средства, предоставленные СОНКО на реализацию проектов (дополнительно к средствам, переданным на оказание услуг (выполнение работ) по строке 4 раздела II Отчета)</t>
  </si>
  <si>
    <t>III. Информация о количестве поставщиков, состоящих в отраслевых реестрах поставщиков услуг в социальной сфере</t>
  </si>
  <si>
    <t>Отчетная дата</t>
  </si>
  <si>
    <t>Число поставщиков услуг, включенных в реестры, единиц</t>
  </si>
  <si>
    <t>всего</t>
  </si>
  <si>
    <t>в том числе:</t>
  </si>
  <si>
    <t>государственные (муниципальные)</t>
  </si>
  <si>
    <t>негосударственные (немуниципальные)</t>
  </si>
  <si>
    <t>общественные организации</t>
  </si>
  <si>
    <t>социально ориентированные некоммерческие организации</t>
  </si>
  <si>
    <t>малые предприятия</t>
  </si>
  <si>
    <t>индивидуальные предприниматели</t>
  </si>
  <si>
    <t>Социальная защита населения</t>
  </si>
  <si>
    <t>Образование (включая молодежную политику)</t>
  </si>
  <si>
    <t>Культура</t>
  </si>
  <si>
    <t>Здравоохранение</t>
  </si>
  <si>
    <t>Физическая культура и спорт</t>
  </si>
  <si>
    <t>ИТОГО</t>
  </si>
  <si>
    <t>IV. Информация о механизмах передачи средств бюджета муниципального образования на оказание услуг (выполнение работ)</t>
  </si>
  <si>
    <t>в социальной сфере, в том числе негосударственным (немуниципальным) поставщикам</t>
  </si>
  <si>
    <t>Механизмы финансирования</t>
  </si>
  <si>
    <t>Всего средств бюджета муниципального образования, фактически израсходованных через данный механизм финансирования, млн. рублей</t>
  </si>
  <si>
    <t>из них средств, фактически полученных негосударственными (немуниципальными) поставщиками, млн. рублей</t>
  </si>
  <si>
    <t>из них средств, фактически полученных СО НКО, млн. рублей</t>
  </si>
  <si>
    <t>Конкурентные способы закупки услуг для населения в сфере социальной защиты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</si>
  <si>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Компенсации поставщикам социальных услуг в рамках федерального законодательства о социальном обслуживании</t>
  </si>
  <si>
    <t>не заполняется</t>
  </si>
  <si>
    <t>Предоставление субсидий негосударственным (немуниципальным) поставщикам на оказание услуг для населения в сфере социальной защиты на конкурсной основе</t>
  </si>
  <si>
    <t>Целевые потребительские субсидии на получение услуг (сертификаты)</t>
  </si>
  <si>
    <t>Бесконкурсное предоставление субсидий отдельным негосударственным (немуниципальным) поставщикам услуг для населения в сфере социальной защиты</t>
  </si>
  <si>
    <t>Изначальные закупки услуг для населения в сфере социальной защиты в рамках федерального законодательства о контрактной системе у единственного поставщика*</t>
  </si>
  <si>
    <t>Оказание услуг и выполнение работ в сфере социальной защиты через механизм субсидирования муниципальных заданий муниципальным учреждениям</t>
  </si>
  <si>
    <t>Оказание услуг для населения в сфере социальной защиты через механизм сметного финансирования муниципальных казенных учреждений социального обслуживания</t>
  </si>
  <si>
    <t>через конкурентные процедуры</t>
  </si>
  <si>
    <t>негосударственным (немуниципальным поставщикам)</t>
  </si>
  <si>
    <t>Образование</t>
  </si>
  <si>
    <t>Конкурентные способы закупки услуг для населения в сфере образования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</si>
  <si>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Предоставление субсидий негосударственным (немуниципальным) поставщикам на оказание услуг для населения в сфере образования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</si>
  <si>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образования</t>
  </si>
  <si>
    <t>Изначальные закупки услуг для населения в сфере образования в рамках федерального законодательства о контрактной системе у единственного поставщика*</t>
  </si>
  <si>
    <t>Оказание услуг и выполнение работ в сфере образования через механизм субсидирования муниципальных заданий муниципальным учреждениям</t>
  </si>
  <si>
    <t xml:space="preserve">Оказание услуг для населения в сфере образования через механизм сметного финансирования муниципальных казенных образовательных учреждений </t>
  </si>
  <si>
    <t>Конкурентные способы закупки услуг для населения в сфере культуры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</si>
  <si>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Предоставление субсидий негосударственным (немуниципальным) поставщикам на оказание услуг для населения в сфере культуры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</si>
  <si>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культуры</t>
  </si>
  <si>
    <t>Изначальные закупки услуг для населения в сфере культуры в рамках федерального законодательства о контрактной системе у единственного поставщика*</t>
  </si>
  <si>
    <t>Оказание услуг и выполнение работ в сфере культуры через механизм субсидирования муниципальных заданий муниципальным учреждениям</t>
  </si>
  <si>
    <t>Оказание услуг для населения в сфере культуры через механизм сметного финансирования муниципальных казенных учреждений культуры</t>
  </si>
  <si>
    <t>Конкурентные способы закупки услуг для населения в сфере здравоохранения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</si>
  <si>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Предоставление субсидий негосударственным (немуниципальным) поставщикам на оказание услуг для населения в сфере здравоохранения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</si>
  <si>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здравоохранения</t>
  </si>
  <si>
    <t>Изначальные закупки услуг для населения в сфере здравоохранения в рамках федерального законодательства о контрактной системе у единственного поставщика*</t>
  </si>
  <si>
    <t>Оказание услуг и выполнение работ в сфере здравоохранения через механизм субсидирования муниципальных заданий муниципальным учреждениям здравоохранения</t>
  </si>
  <si>
    <t>Оказание услуг для населения в сфере здравоохранения через механизм сметного финансирования муниципальных казенных учреждений здравоохранения</t>
  </si>
  <si>
    <t>Конкурентные способы закупки услуг для населения в сфере физкультуры и спорта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</si>
  <si>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Предоставление субсидий негосударственным (немуниципальным) поставщикам на оказание услуг для населения в сфере физкультуры и спорта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</si>
  <si>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физкультуры и спорта</t>
  </si>
  <si>
    <t>Изначальные закупки услуг для населения в сфере физкультуры и спорта в рамках федерального законодательства о контрактной системе у единственного поставщика*</t>
  </si>
  <si>
    <t>Оказание услуг и выполнение работ в сфере физкультуры и спорта через механизм субсидирования муниципальных заданий муниципальным учреждениям</t>
  </si>
  <si>
    <t>Оказание услуг для населения в сфере физкультуры и спорта через механизм сметного финансирования муниципальных казенных учреждений физкультурно-спортивной направленности</t>
  </si>
  <si>
    <t>* в отношении закупки услуг не учитываются случаи закупки товаров (например, медикаментов, спортивного инвентаря и формы, оборудования, лицензионного программного обреспечения и т.д.), а также случаи закупки работ и услуг для собственных нужд органов местного самоуправления и муниципальных учреждений (например, ремонтно-строительных работ, консультационных услуг и т.д.)</t>
  </si>
  <si>
    <t>V. Перечень услуг (работ), запланированных к передаче (переданных) на</t>
  </si>
  <si>
    <r>
      <t>исполнение негосударственным (немуниципальным) поставщикам, в т.ч. СО НКО</t>
    </r>
    <r>
      <rPr>
        <vertAlign val="superscript"/>
        <sz val="13"/>
        <rFont val="Times New Roman"/>
        <family val="1"/>
        <charset val="204"/>
      </rPr>
      <t>1</t>
    </r>
  </si>
  <si>
    <r>
      <t>Наименование муниципальной услуги (работы)</t>
    </r>
    <r>
      <rPr>
        <vertAlign val="superscript"/>
        <sz val="12"/>
        <rFont val="Times New Roman"/>
        <family val="1"/>
        <charset val="204"/>
      </rPr>
      <t>2</t>
    </r>
  </si>
  <si>
    <r>
      <t>Уровень перечня, в который включена услуга (общероссийские перечни</t>
    </r>
    <r>
      <rPr>
        <vertAlign val="superscript"/>
        <sz val="12"/>
        <rFont val="Times New Roman"/>
        <family val="1"/>
        <charset val="204"/>
      </rPr>
      <t>3</t>
    </r>
    <r>
      <rPr>
        <sz val="12"/>
        <rFont val="Times New Roman"/>
        <family val="1"/>
        <charset val="204"/>
      </rPr>
      <t xml:space="preserve"> / региональный перечень</t>
    </r>
    <r>
      <rPr>
        <vertAlign val="superscript"/>
        <sz val="12"/>
        <rFont val="Times New Roman"/>
        <family val="1"/>
        <charset val="204"/>
      </rPr>
      <t>4</t>
    </r>
    <r>
      <rPr>
        <sz val="12"/>
        <rFont val="Times New Roman"/>
        <family val="1"/>
        <charset val="204"/>
      </rPr>
      <t xml:space="preserve"> / муниципальный перечень)</t>
    </r>
  </si>
  <si>
    <t>Отметка о передаче услуги (работы) на исполнение негосударственным (немуниципальным) поставщикам (да / нет) по состоянию на</t>
  </si>
  <si>
    <t>Объем средств, переданных из бюджета муниципального образования негосударственным (немуниципальным) организациям, в т.ч. СО НКО, на оказание услуги (выполнение работы), млн. рублей</t>
  </si>
  <si>
    <t>Количество фактов получения гражданами услуги (работы)</t>
  </si>
  <si>
    <t>Количество негосударственных (немуниципальных) поставщиков, оказывающих услуги (работы) в социальной сфере</t>
  </si>
  <si>
    <t>в негосударственной (немуниципальной) организации, в т.ч. СО НКО, единиц</t>
  </si>
  <si>
    <t>в государственной (муниципальной) организации, единиц</t>
  </si>
  <si>
    <r>
      <t>наименование негосударственного (немуниципального) поставщика услуг (работ)</t>
    </r>
    <r>
      <rPr>
        <vertAlign val="superscript"/>
        <sz val="12"/>
        <rFont val="Times New Roman"/>
        <family val="1"/>
        <charset val="204"/>
      </rPr>
      <t>5</t>
    </r>
  </si>
  <si>
    <r>
      <rPr>
        <vertAlign val="superscript"/>
        <sz val="10"/>
        <rFont val="Times New Roman"/>
        <family val="1"/>
        <charset val="204"/>
      </rPr>
      <t>1</t>
    </r>
    <r>
      <rPr>
        <sz val="10"/>
        <rFont val="Times New Roman"/>
        <family val="1"/>
        <charset val="204"/>
      </rPr>
      <t xml:space="preserve"> услуги (работы) из перечней, утвержденных правовыми актами муниципального образования (приказами органов местного самоуправления) (показатель 2 раздела II)</t>
    </r>
  </si>
  <si>
    <r>
      <rPr>
        <vertAlign val="superscript"/>
        <sz val="10"/>
        <rFont val="Times New Roman"/>
        <family val="1"/>
        <charset val="204"/>
      </rPr>
      <t>2</t>
    </r>
    <r>
      <rPr>
        <sz val="10"/>
        <rFont val="Times New Roman"/>
        <family val="1"/>
        <charset val="204"/>
      </rPr>
      <t xml:space="preserve"> наименования услуг (работ) указываются СТРОГО в соответствии с общероссийскими базовыми (отраслевыми) перечнями (классификаторами) государственных и муниципальных услуг, оказываемых физическим лицам, региональным перечнем (классификатором)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автономного округа, а также муниципальными перечнями</t>
    </r>
  </si>
  <si>
    <r>
      <rPr>
        <vertAlign val="superscript"/>
        <sz val="10"/>
        <rFont val="Times New Roman"/>
        <family val="1"/>
        <charset val="204"/>
      </rPr>
      <t>3</t>
    </r>
    <r>
      <rPr>
        <sz val="10"/>
        <rFont val="Times New Roman"/>
        <family val="1"/>
        <charset val="204"/>
      </rPr>
      <t xml:space="preserve"> Единый портал бюджетной системы РФ "Электронный бюджет", сайт budget.gov.ru, раздел Госсектор / Государственные услуги / Перечни (классификаторы) государственных и муниципальных услуг и работ / Общероссийские базовые (отраслевые) перечни (классификаторов) государственных и муниципальных услуг, оказываемых физическим лицам</t>
    </r>
  </si>
  <si>
    <r>
      <rPr>
        <vertAlign val="superscript"/>
        <sz val="10"/>
        <rFont val="Times New Roman"/>
        <family val="1"/>
        <charset val="204"/>
      </rPr>
      <t>4</t>
    </r>
    <r>
      <rPr>
        <sz val="10"/>
        <rFont val="Times New Roman"/>
        <family val="1"/>
        <charset val="204"/>
      </rPr>
      <t xml:space="preserve"> приказ Департамента финансов автономного округа от 22.12.2017 № 181-о "Об утверждении регионального перечня (классификатора)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Ханты-Мансийского автономного округа - Югры", сайт depfin.admhmao.ru, раздел Документы / Приказы Департамента</t>
    </r>
  </si>
  <si>
    <t>5 в случае оказания немуниципальной услуги более пяти негосудасртвенными (немуниципальными)  поставщиками рекомендуется перечень негсоударственных (немумнципальных) организаций, оказывающих услуги социальной сферы на территории муниципального образования, обозначенные в настоящем разделе,  оформить отдельным приложением (файлом) или сноской послк таблицы</t>
  </si>
  <si>
    <t>VI. Факты получения гражданами услуг (работ) в муниципальных и негосударственных</t>
  </si>
  <si>
    <t>(немуниципальных) организаций, осуществляющих деятельность в социальной сфере</t>
  </si>
  <si>
    <t>Показатели, отражающие факты получения гражданами услуг (работ)</t>
  </si>
  <si>
    <t>В муниципальных организациях, оказывающих услуги (выполняющие работы) за счет средств бюджета муниципального образования</t>
  </si>
  <si>
    <t>В негосударственных (немуниципальных) организациях, оказывающих услуги (выполняющих работы) за счет средств бюджета муниципального образования</t>
  </si>
  <si>
    <t>Число обучающихся по образовательным программам дошкольного образования</t>
  </si>
  <si>
    <t>Число обучающихся по образовательным программам общего образования</t>
  </si>
  <si>
    <t>Число обучающихся по образовательным программам дополнительного образования</t>
  </si>
  <si>
    <t>Число обучающихся по образовательным программам профессионального образования</t>
  </si>
  <si>
    <t>Число детей, получивших услуги по отдыху и оздоровлению по линии отрасли образования</t>
  </si>
  <si>
    <t>Число граждан, получивших услуги в сфере молодежной политики</t>
  </si>
  <si>
    <t>Число зрителей театров</t>
  </si>
  <si>
    <t>Число зрителей концертов</t>
  </si>
  <si>
    <t>Число посетителей музеев (выставок)</t>
  </si>
  <si>
    <t>Количество посещений библиотек</t>
  </si>
  <si>
    <t>Число детей, получивших услуги по отдыху и оздоровлению по линии отрасли культуры</t>
  </si>
  <si>
    <t>Число участников культурно-массовых мероприятий</t>
  </si>
  <si>
    <t>Число лиц, прошедших спортивную подготовку</t>
  </si>
  <si>
    <t>Число детей, получивших услуги по отдыху и оздоровлению по линии отрасли физической культуры и спорта</t>
  </si>
  <si>
    <t>Число участников спортивно-оздоровительных и спортивных мероприятий (без учета зрителей)</t>
  </si>
  <si>
    <t>Число граждан, получивших социальные услуги по индивидуальным программам социального обслуживания</t>
  </si>
  <si>
    <t>Число граждан, получивших срочные социальные услуги</t>
  </si>
  <si>
    <t>Число детей, получивших услуги по отдыху и оздоровлению по линии отрасли социальной защиты</t>
  </si>
  <si>
    <t>Количество граждан, выразивших желание стать опекунами и попечителями несовершеннолетних граждан либо принятьдетей, оставшихся без попечения родителей, в семью на воспитание в иных установленных семейным законодательством Российской Федерации формах</t>
  </si>
  <si>
    <t>Количество случаев лечения</t>
  </si>
  <si>
    <t>Количество случаев госпитализации</t>
  </si>
  <si>
    <t>Количество врачебных посещений</t>
  </si>
  <si>
    <t>Количество выполненных медицинских исследований</t>
  </si>
  <si>
    <t>Количество койко-дней по оказанию паллиативной медицинской помощи</t>
  </si>
  <si>
    <t>Число детей, получивших услуги по отдыху и оздоровлению по линии отрасли здравоохранения</t>
  </si>
  <si>
    <t>Имущественная поддержка социально ориентированных некоммерческих организаций 
по состоянию на 1 января 2024 года</t>
  </si>
  <si>
    <t>1. Предоставление имущественной поддержки социально ориентированных некоммерческих организаций (далее - СОНКО) путем предоставлнеия помещений из перечня муниципального имущества, свободного от прав третьих лиц и предназначенного для передачи во временное владение и (или) польззование СОНКО</t>
  </si>
  <si>
    <t>1.1.</t>
  </si>
  <si>
    <t>Перечень муниципального имущества, свободного от прав третьих лиц и предназначенного для передачи во временное владение и (или) пользование СОНКО (далее - Перечень СОНКО)</t>
  </si>
  <si>
    <r>
      <t>наименование правового акта* об утверждении</t>
    </r>
    <r>
      <rPr>
        <b/>
        <sz val="12"/>
        <rFont val="Times New Roman"/>
        <family val="1"/>
        <charset val="204"/>
      </rPr>
      <t xml:space="preserve"> порядка</t>
    </r>
    <r>
      <rPr>
        <sz val="12"/>
        <rFont val="Times New Roman"/>
        <family val="1"/>
        <charset val="204"/>
      </rPr>
      <t xml:space="preserve"> формирования, ведения и обязательного опубликования Перечня СОНКО (с указанием даты, № и наименование исполнительно-распорядительного органа, принявшего правовой акт, даты последней редакции) </t>
    </r>
  </si>
  <si>
    <r>
      <t xml:space="preserve">наименование правового акта* об </t>
    </r>
    <r>
      <rPr>
        <b/>
        <sz val="12"/>
        <rFont val="Times New Roman"/>
        <family val="1"/>
        <charset val="204"/>
      </rPr>
      <t>утверждении Перечня</t>
    </r>
    <r>
      <rPr>
        <sz val="12"/>
        <rFont val="Times New Roman"/>
        <family val="1"/>
        <charset val="204"/>
      </rPr>
      <t xml:space="preserve"> СОНКО (с указанием даты, № и наименование исполнительно-распорядительного органа, принявшего правовой акт, даты последней редакции) </t>
    </r>
  </si>
  <si>
    <t>ссылка на соответствующую страницу на сайте муниципального образования, где размещен Перечень СОНКО</t>
  </si>
  <si>
    <t>1.2.</t>
  </si>
  <si>
    <t xml:space="preserve">Площадь помещений муниципального имущества </t>
  </si>
  <si>
    <t>состоящих в Перечне СОНКО на начало отчетного периода</t>
  </si>
  <si>
    <t>площадь в метрах квадратных</t>
  </si>
  <si>
    <t>включенных в Перечень СОНКО в течение отчетного периода</t>
  </si>
  <si>
    <t>доля площади помещений, включенных в Перечень СОНКО в течение отчетного года от общей площади помещений, стоящих в Перечне СОНКО на начало отчетного года, процент</t>
  </si>
  <si>
    <t>исключенных из Перечня СОНКО в течение отчетного периода</t>
  </si>
  <si>
    <t>состоящих в Перечне СОНКО на конец отчетного периода</t>
  </si>
  <si>
    <t>1.3.</t>
  </si>
  <si>
    <t xml:space="preserve">Количество помещений муниципального имущества </t>
  </si>
  <si>
    <t>находящихся в Перечне СОНКО на начало отчетного периода</t>
  </si>
  <si>
    <t>доля количества помещений, включенных в Перечень СОНКО в течение года от общей площади помещений, стоящих в Перечне СОНКО на начало отчетного года, процент</t>
  </si>
  <si>
    <t>находящихся в Перечне СОНКО на конец отчетного периода</t>
  </si>
  <si>
    <t>1.4.</t>
  </si>
  <si>
    <t>Количество земельных участков, находящихся в перечне СОНКО на конец отчетного периода</t>
  </si>
  <si>
    <t>в т.ч переданных во владение и пользование СОНКО, на конец отчетного периода</t>
  </si>
  <si>
    <t>1.5.</t>
  </si>
  <si>
    <t>Количество объектов движимого имущества, находящихся в перечне СОНКО на конец отчетного периода</t>
  </si>
  <si>
    <t>1.6.</t>
  </si>
  <si>
    <t>Общее количество объектов (движимого, недвижимого имущества, земельнных участков), находящихся в перечне СОНКО на конец отчетного периода</t>
  </si>
  <si>
    <t>1.7.</t>
  </si>
  <si>
    <t>Доля объектов, включенных в Перечень СОНКО на конец отчетного года, переданных во владение и пользование СОНКО, процент</t>
  </si>
  <si>
    <t>процент</t>
  </si>
  <si>
    <t>1.8.</t>
  </si>
  <si>
    <t>Правовой акт муниципального образования об установлении льготы для СОНКО на предоставление в аренду муниципального имущества</t>
  </si>
  <si>
    <t xml:space="preserve">наименование правового акта (актов)* об установлении льготы для СОНКО (с указанием даты, № и наименование исполнительно-распорядительного органа, принявшего правовой акт, даты последней редакции) </t>
  </si>
  <si>
    <t>1.9.</t>
  </si>
  <si>
    <t>Размер предусмотренной льготы при предоставлении муниципального имущества СОНКО</t>
  </si>
  <si>
    <t>1 рубль за 1 объект имущества (Да/Нет/В разработке)</t>
  </si>
  <si>
    <t>безвозмездное пользованиие (Да/Нет/В разработке)</t>
  </si>
  <si>
    <t>использование понижающего коэффициента (Указать размер коэффициента/ Нет)</t>
  </si>
  <si>
    <t>1.10.</t>
  </si>
  <si>
    <t>Условие предоставления СОНКО муниципального имущества</t>
  </si>
  <si>
    <t>указать условия, при соблюдении которых СОНКО может получить муниципальное имущество на льготных условиях (оказывает один из приоритетных видов деятельности (указать какие) / указать другое (при наличии)/ нет особых условий)</t>
  </si>
  <si>
    <t>1.11.</t>
  </si>
  <si>
    <t>Количество СОНКО, которым предоставлены помещения муниципального имущества</t>
  </si>
  <si>
    <t>за 1 рубль за 1 объект имущества, единиц</t>
  </si>
  <si>
    <t>в безвозмездное пользование, единиц</t>
  </si>
  <si>
    <t>с использованием понижающего коэффициента, единиц</t>
  </si>
  <si>
    <t>общее количество СОНКО, которым предоставлены помещения муниципального имущества, единиц</t>
  </si>
  <si>
    <t>1.12.</t>
  </si>
  <si>
    <t>Количество помещений муниципального имущества, предоставленых СОНКО</t>
  </si>
  <si>
    <t>общее количество помещений, предоставленных СОНКО, единиц</t>
  </si>
  <si>
    <t>1.13.</t>
  </si>
  <si>
    <t>Площадь помещений муниципального имущества, предоставленых СОНКО</t>
  </si>
  <si>
    <r>
      <t>за 1 рубль за 1 объект имущества, м</t>
    </r>
    <r>
      <rPr>
        <vertAlign val="superscript"/>
        <sz val="12"/>
        <rFont val="Times New Roman"/>
        <family val="1"/>
        <charset val="204"/>
      </rPr>
      <t>2</t>
    </r>
  </si>
  <si>
    <r>
      <t>в безвозмездное пользованение, м</t>
    </r>
    <r>
      <rPr>
        <vertAlign val="superscript"/>
        <sz val="12"/>
        <rFont val="Times New Roman"/>
        <family val="1"/>
        <charset val="204"/>
      </rPr>
      <t>2</t>
    </r>
  </si>
  <si>
    <r>
      <t>с использованием понижающего коэффициента, м</t>
    </r>
    <r>
      <rPr>
        <vertAlign val="superscript"/>
        <sz val="12"/>
        <rFont val="Times New Roman"/>
        <family val="1"/>
        <charset val="204"/>
      </rPr>
      <t>2</t>
    </r>
  </si>
  <si>
    <r>
      <t>общая площадь помещений, муниципального имущества предоставленных СОНКО, м</t>
    </r>
    <r>
      <rPr>
        <b/>
        <vertAlign val="superscript"/>
        <sz val="12"/>
        <rFont val="Times New Roman"/>
        <family val="1"/>
        <charset val="204"/>
      </rPr>
      <t>2</t>
    </r>
  </si>
  <si>
    <t>2. Помешения муниципального имущества находящиеся вне перечня СОНКО, предоставленные СОНКО на льготной основе</t>
  </si>
  <si>
    <t>2.1.</t>
  </si>
  <si>
    <r>
      <t xml:space="preserve">Помещения муниципального имущества, переданные во временное владение (пользование) СОНКО на конец отчетного периода, но </t>
    </r>
    <r>
      <rPr>
        <b/>
        <sz val="12"/>
        <rFont val="Times New Roman"/>
        <family val="1"/>
        <charset val="204"/>
      </rPr>
      <t>находящихся вне Перечня СОНКО</t>
    </r>
    <r>
      <rPr>
        <sz val="12"/>
        <rFont val="Times New Roman"/>
        <family val="1"/>
        <charset val="204"/>
      </rPr>
      <t xml:space="preserve"> в т.ч.</t>
    </r>
  </si>
  <si>
    <t>количество помещений, единиц</t>
  </si>
  <si>
    <r>
      <t>площадь помещений, м</t>
    </r>
    <r>
      <rPr>
        <vertAlign val="superscript"/>
        <sz val="12"/>
        <rFont val="Times New Roman"/>
        <family val="1"/>
        <charset val="204"/>
      </rPr>
      <t>2</t>
    </r>
  </si>
  <si>
    <t>3. Предоставление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 негосударственнм (немуниципальным) поставщикам услуг социальной сферы из числа СОНКО</t>
  </si>
  <si>
    <t>3.1.</t>
  </si>
  <si>
    <t>Предоставление в аренду (безвозмездное пользование) СОНКО, оказывающим услуги (выполняющим работы) социальной сферы,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 (далее - МУП и МУ)</t>
  </si>
  <si>
    <t>количество СОНКО, которым в отчетном периоде предоставлены в аренду (безвозмездное пользование)  помещения, находящиеся на праве хозяйственного ведения или оперативного управления у МУП и МУ, единиц</t>
  </si>
  <si>
    <t>количество договоров аренды (безвозмездного пользования), заключенных в отчетном году МУП и МУ с СОНКО, единиц</t>
  </si>
  <si>
    <t xml:space="preserve">площадь помещений, находящихся  на праве хозяйственного ведения или оперативного управления у МУП и МУ, предоставленных СОНКО в отчетном периоде, кв. метров </t>
  </si>
  <si>
    <t>4. Льготы по земельному налогу для СОНКО, установленные в муниципальном образовании</t>
  </si>
  <si>
    <t>4.1.</t>
  </si>
  <si>
    <t xml:space="preserve">Правовой акт муниципального образования устанавливающий льготы по земельному налогу для СОНКО </t>
  </si>
  <si>
    <t>наименование правового акта муниципального образования* (с указанием даты, №, органа, принявшего правовой акт, а также дату последней редакции)</t>
  </si>
  <si>
    <t>ссылка на соответствующую страницу на сайте муниципального образования, где размещен правовой акт, устанавливающий льготу по земельному налогу</t>
  </si>
  <si>
    <t>4.2.</t>
  </si>
  <si>
    <t>Размер предоставляемой льготы по земельному налогу для СОНКО</t>
  </si>
  <si>
    <t>указать размер понижающего коэффициента (также указать, если льгота не предусмотрена)</t>
  </si>
  <si>
    <t>4.3.</t>
  </si>
  <si>
    <t>Количество СОНКО, которым предоставлена льгота по земельному налогу</t>
  </si>
  <si>
    <t>* с приложением указанного документа в редакции, актуальной на отчетную дату</t>
  </si>
  <si>
    <t>Имущественная поддержка субъектов малого и среднего предприниамтельства, осуществляющих деятельность с социальной сфере (далее - социальные предприниамтели) по состоянию на 1 января 2024 года</t>
  </si>
  <si>
    <t>1. Предоставление имущественной поддержки социальных предпринимателей путем предоставлнеия помещений из перечня муниципального имущества, свободного от прав третьих лиц и предназначенного для передачи во временное владение и (или) польззование субъектам малого и среднего предпринимательства</t>
  </si>
  <si>
    <t>Перечень муниципального имущества, предназначенного для передачи во владение (пользование) субъектам малого и среднего предпринимательства (далее - Перечень МСП, субъекты МСП)</t>
  </si>
  <si>
    <t xml:space="preserve">наименование правового акта* об утверждении порядка формирования, ведения и обязательного опубликования Перечня МСП (с указанием даты, № и наименование исполнительно-распорядительного органа, принявшего правовой акт, даты последней редакции) </t>
  </si>
  <si>
    <t xml:space="preserve">наименование правового акта* об утверждении Перечня МСП (с указанием даты, № и наименование исполнительно-распорядительного органа, принявшего правовой акт, даты последней редакции) </t>
  </si>
  <si>
    <t>ссылка на соответствующую страницу на сайте муниципального образования, где размещен Перечень МСП</t>
  </si>
  <si>
    <t>Площадь помещений муниципального имущества</t>
  </si>
  <si>
    <t>состоящих в Перечне МСП на начало отчетного периода</t>
  </si>
  <si>
    <t>включенных в Перечень МСП в течение отчетного периода</t>
  </si>
  <si>
    <t>доля площади помещений, включенных в Перечень МСП в течение отчетного года от общей площади помещений, стоящих в Перечне МСП на начало отчетного года, процент</t>
  </si>
  <si>
    <t>исключенных из Перечня МСП в течение отчетного периода</t>
  </si>
  <si>
    <t>состоящих в Перечне МСП на конец отчетного периода отчетную дату</t>
  </si>
  <si>
    <t>находящихся в Перечне МСП на начало отчетного периода</t>
  </si>
  <si>
    <t>доля количества помещений, включенных в Перечень МСП в течение года от общей площади помещений, стоящих в Перечне МСП на начало отчетного года, процент</t>
  </si>
  <si>
    <t>находящихся в Перечне МСП на конец отчетного периода</t>
  </si>
  <si>
    <t>Количество земельных участков, находящихся в перечне МСП на конец отчетного периода</t>
  </si>
  <si>
    <t>в т.ч переданных во владение и пользование социальным предпринимателям, на конец отчетного периода</t>
  </si>
  <si>
    <t>Количество объектов движимого имущества, находящихся в перечне МСП на конец отчетного периода (включая иное имущество)</t>
  </si>
  <si>
    <t>Общее количество объектов (движимого, недвижимого имущества, земельнных участков), находящихся в перечне МСП на конец отчетного периода</t>
  </si>
  <si>
    <t>Доля объектов, включенных в Перечень МСП на конец отчетного года, переданных во владение и пользование социальным предпринимателям, процент</t>
  </si>
  <si>
    <t>Правовой акт муниципального образования об установлении льготы для социальных предпринимателей при предоставлении в аренду муниципального имущества</t>
  </si>
  <si>
    <t xml:space="preserve">наименование правового акта* об установлении льготы для социальных предпринимателей  (с указанием даты, № и наименование исполнительно-распорядительного органа, принявшего правовой акт, с указанием даты последней редакции) </t>
  </si>
  <si>
    <t>Размер предусмотренной льготы при предоставлении муниципального имущества социальным предпринимателям</t>
  </si>
  <si>
    <t>безвозмездное пользование (Да/Нет/В разработке)</t>
  </si>
  <si>
    <t>использование понижающего коэффициента (указать размер коэффициента/ Нет)</t>
  </si>
  <si>
    <t xml:space="preserve">Условие предоставления муниципального имущества социальным предпринимателям </t>
  </si>
  <si>
    <t>указать, условия, при соблюдении которых социальный предприниматель может получить муниципальное имущество на льготных условиях (оказывает один из приоритетных видов деятельности (указать какие), получил статус "Социальное предприятие", нет особых условий)</t>
  </si>
  <si>
    <t>Количество социальных предпринимателей, которым предоставлены помещения муниципального имущества на льготной основе</t>
  </si>
  <si>
    <t xml:space="preserve"> в т.ч. имеющим статус "социальное предприятие"</t>
  </si>
  <si>
    <t>общее количество социальных предпринимателей, которым предоставлены помещения муниципального имущества, единиц</t>
  </si>
  <si>
    <t>в т.ч. имеющих статус "социальное предприятие", единиц</t>
  </si>
  <si>
    <t>Количество помещений муниципального имущества, предоставленых социальным предпринимателям</t>
  </si>
  <si>
    <t>в т.ч. имеющим статус "социальное предприятие", единиц</t>
  </si>
  <si>
    <t>общее количество помещений, предоставленных социальным предпринимателям, единиц</t>
  </si>
  <si>
    <t xml:space="preserve">Площадь помещений муниципального имущества, предоставленых социальным предпринимателям </t>
  </si>
  <si>
    <r>
      <t>в т.ч. имеющим статус "социальное предприятие", м</t>
    </r>
    <r>
      <rPr>
        <vertAlign val="superscript"/>
        <sz val="12"/>
        <rFont val="Times New Roman"/>
        <family val="1"/>
        <charset val="204"/>
      </rPr>
      <t>2</t>
    </r>
  </si>
  <si>
    <r>
      <t>в безвозмездное пользование, м</t>
    </r>
    <r>
      <rPr>
        <vertAlign val="superscript"/>
        <sz val="12"/>
        <rFont val="Times New Roman"/>
        <family val="1"/>
        <charset val="204"/>
      </rPr>
      <t>2</t>
    </r>
  </si>
  <si>
    <r>
      <t>общая площадь помещений, муниципального имущества предоставленных социальным предпринимателям, м</t>
    </r>
    <r>
      <rPr>
        <vertAlign val="superscript"/>
        <sz val="12"/>
        <rFont val="Times New Roman"/>
        <family val="1"/>
        <charset val="204"/>
      </rPr>
      <t>2</t>
    </r>
  </si>
  <si>
    <t>2. Помешения муниципального имущества находящиеся вне перечня МСП, предоставленные социальнымм предпринимателям на льготной основе</t>
  </si>
  <si>
    <r>
      <t xml:space="preserve">Помещения муниципального имущества, переданные во временное владение (пользование) социальным предпринимателям на конец отчетного периода, но </t>
    </r>
    <r>
      <rPr>
        <b/>
        <sz val="12"/>
        <rFont val="Times New Roman"/>
        <family val="1"/>
        <charset val="204"/>
      </rPr>
      <t>находящихся вне Перечня МСП</t>
    </r>
    <r>
      <rPr>
        <sz val="12"/>
        <rFont val="Times New Roman"/>
        <family val="1"/>
        <charset val="204"/>
      </rPr>
      <t xml:space="preserve"> в т.ч.</t>
    </r>
  </si>
  <si>
    <t>3. Предоставление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 негосударственнм (немуниципальным) поставщикам услуг социальной сферы, из числа социальных предпринимателей</t>
  </si>
  <si>
    <t xml:space="preserve">Предоставление в аренду (безвозмездное пользование)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 (далее - МУП и МУ) социальным предпринимателям </t>
  </si>
  <si>
    <t xml:space="preserve">количество социальных предпринимателей, которым в отчетном периоде предоставлены в аренду (безвозмездное пользование)  помещения, находящиеся на праве хозяйственного ведения или оперативного управления у МУП и МУ, единиц </t>
  </si>
  <si>
    <t>в т.ч. имеющие статус "социальное предприятие", единиц</t>
  </si>
  <si>
    <t>количество договоров аренды (безвозмездного пользования), заключенных в отчетном году МУП и МУ с социальными предпринимателями, единиц</t>
  </si>
  <si>
    <t>в т.ч. с имеющими статус "социальное предприятие", единиц</t>
  </si>
  <si>
    <r>
      <t>площадь помещений, находящихся  на праве хозяйственного ведения или оперативного управления у МУП и МУ, предоставленных социальным предпринимателям в отчетном периода, м</t>
    </r>
    <r>
      <rPr>
        <vertAlign val="superscript"/>
        <sz val="12"/>
        <rFont val="Times New Roman"/>
        <family val="1"/>
        <charset val="204"/>
      </rPr>
      <t>2</t>
    </r>
    <r>
      <rPr>
        <sz val="12"/>
        <rFont val="Times New Roman"/>
        <family val="1"/>
        <charset val="204"/>
      </rPr>
      <t xml:space="preserve"> </t>
    </r>
  </si>
  <si>
    <t>4. Льготы по земельному налогу для социальных предпринимателей, установленные в муниципальном образовании</t>
  </si>
  <si>
    <t xml:space="preserve">Правовой акт муниципального образования установливающий льготы по земельному налогу для социальных предпринимателей </t>
  </si>
  <si>
    <t>Размер предоставляемой льготы по земельному налогу для социальных предпринимателей</t>
  </si>
  <si>
    <t>Количество социальных предпринимателей, которым предоставлена льгота по земельному налогу</t>
  </si>
  <si>
    <t>IX. Оказание образовательной и информационной поддержки негосударственным (немуниципальным) поставщикам услуг (работ) в социальной сфере в 2023 году</t>
  </si>
  <si>
    <t>Проведение на территории муниципального образования в отчетном периоде образовательных мероприятий по вопросам оказания услуг (выполнения работ) социальной сферы:</t>
  </si>
  <si>
    <t>Единицы измерения (коментарии)</t>
  </si>
  <si>
    <t>Значение показателя</t>
  </si>
  <si>
    <t>организованных с участием исполнительных органов государственной власти автономного округа</t>
  </si>
  <si>
    <t>общее количество образовательных мероприятий, в т.ч.</t>
  </si>
  <si>
    <t>программы повышения квалификации</t>
  </si>
  <si>
    <t>программы профессиональной переподготовки</t>
  </si>
  <si>
    <t xml:space="preserve">прочие образовательные мероприятия </t>
  </si>
  <si>
    <r>
      <t>количество работников негосударственных (немуниципальных) организаций социальной сферы, прошедших повышение квалификации (профессиональную переподготовку) в отчетном периоде</t>
    </r>
    <r>
      <rPr>
        <vertAlign val="superscript"/>
        <sz val="12"/>
        <rFont val="Times New Roman"/>
        <family val="1"/>
        <charset val="204"/>
      </rPr>
      <t xml:space="preserve">1 </t>
    </r>
    <r>
      <rPr>
        <sz val="12"/>
        <rFont val="Times New Roman"/>
        <family val="1"/>
        <charset val="204"/>
      </rPr>
      <t>(</t>
    </r>
    <r>
      <rPr>
        <b/>
        <sz val="12"/>
        <rFont val="Times New Roman"/>
        <family val="1"/>
        <charset val="204"/>
      </rPr>
      <t>за исключением прочих образовательных мероприяти</t>
    </r>
    <r>
      <rPr>
        <sz val="12"/>
        <rFont val="Times New Roman"/>
        <family val="1"/>
        <charset val="204"/>
      </rPr>
      <t>й)</t>
    </r>
  </si>
  <si>
    <t>самостоятельно организованных муниципальным образованием</t>
  </si>
  <si>
    <r>
      <t>количество работников негосударственных (немуниципальных) организаций социальной сферы, прошедших повышение квалификации (профессиональную переподготовку) в отчетном периоде</t>
    </r>
    <r>
      <rPr>
        <vertAlign val="superscript"/>
        <sz val="12"/>
        <rFont val="Times New Roman"/>
        <family val="1"/>
        <charset val="204"/>
      </rPr>
      <t>1</t>
    </r>
    <r>
      <rPr>
        <sz val="12"/>
        <rFont val="Times New Roman"/>
        <family val="1"/>
        <charset val="204"/>
      </rPr>
      <t>(</t>
    </r>
    <r>
      <rPr>
        <b/>
        <sz val="12"/>
        <rFont val="Times New Roman"/>
        <family val="1"/>
        <charset val="204"/>
      </rPr>
      <t>за исключением прочих образовательных мероприятий)</t>
    </r>
  </si>
  <si>
    <r>
      <t>Количество работников муниципальных организаций и муниципальных служащих</t>
    </r>
    <r>
      <rPr>
        <vertAlign val="superscript"/>
        <sz val="12"/>
        <rFont val="Times New Roman"/>
        <family val="1"/>
        <charset val="204"/>
      </rPr>
      <t>2</t>
    </r>
    <r>
      <rPr>
        <sz val="12"/>
        <rFont val="Times New Roman"/>
        <family val="1"/>
        <charset val="204"/>
      </rPr>
      <t>, прошедших повышение квалификации (профессиональную переподготовку) в отчетном периоде, человек</t>
    </r>
  </si>
  <si>
    <t>Доля работников негосударственных (немуниципальных) организаций, принявших участие в образовательных мероприятиях, в общем количестве участников образовательных мероприятий</t>
  </si>
  <si>
    <t>Количество фактов получения консультаций по вопросам деятельности негосударственных (немуниципальных) поставщиков услуг в социальной сфере</t>
  </si>
  <si>
    <t>Информирование населения через средства массовой информации о деятельности негосударственных (немуниципальных) поставщиков услуг (работ) в социальной сфере, «историях успеха» и достижениях</t>
  </si>
  <si>
    <t>количество информационных материалов, размещенных в СМИ, о деятельности негосударственных (немуниципальных) поставщиков услуг, в т.ч. СОНКО и социальных предпринимателей (единиц)</t>
  </si>
  <si>
    <t>1 руководители, работники и добровольцы негосударственных (немуниципальных) организаций, индивидуальные предприниматели, осуществляющие деятельность в социальной сфере на территории муниципального образования</t>
  </si>
  <si>
    <t>2 учитываются работники муниципальных организаций и муниципальные служащие, осуществляющие деятельность в социальной сфере (образование, здравоохранение, культура, социальная защита, физическая культура и спорт)</t>
  </si>
  <si>
    <r>
      <t>X. Результаты проведения независимой оценки качества условий оказания услуг организациями, осуществляющими деятельность в социальной сфере</t>
    </r>
    <r>
      <rPr>
        <vertAlign val="superscript"/>
        <sz val="13"/>
        <rFont val="Times New Roman"/>
        <family val="1"/>
        <charset val="204"/>
      </rPr>
      <t>1</t>
    </r>
  </si>
  <si>
    <t>Наименование показателя</t>
  </si>
  <si>
    <t>итого</t>
  </si>
  <si>
    <t>образование</t>
  </si>
  <si>
    <t>Количество организаций, в отношении которых проведена независимая оценка, единиц</t>
  </si>
  <si>
    <t>муниципальные, единиц</t>
  </si>
  <si>
    <t>негосударственные (немуниципальные), единиц</t>
  </si>
  <si>
    <t>Количество организаций, в отношении которых независимая оценка проведена исполнительно-распорядительными органами муниципальных образований автономного округа самостоятельно, единиц</t>
  </si>
  <si>
    <t>Количество организаций, в отношении которых независимая оценка проведена организацией - оператором, единиц</t>
  </si>
  <si>
    <t>Максимальное количество баллов</t>
  </si>
  <si>
    <t>среди:</t>
  </si>
  <si>
    <t>муниципальных организаций, баллов</t>
  </si>
  <si>
    <t>негосударственных (немуниципальных) организаций, баллов</t>
  </si>
  <si>
    <t>Минимальное количество баллов</t>
  </si>
  <si>
    <t>Среднее значение баллов по муниципальному образованию</t>
  </si>
  <si>
    <t>по муниципальным организациям, баллов</t>
  </si>
  <si>
    <t>по негосударственным (немуниципальным) организациям, баллов</t>
  </si>
  <si>
    <r>
      <rPr>
        <vertAlign val="superscript"/>
        <sz val="10"/>
        <rFont val="Times New Roman"/>
        <family val="1"/>
        <charset val="204"/>
      </rPr>
      <t>1</t>
    </r>
    <r>
      <rPr>
        <sz val="10"/>
        <rFont val="Times New Roman"/>
        <family val="1"/>
        <charset val="204"/>
      </rPr>
      <t xml:space="preserve"> информация о результатах проведения независимой оценки качества условий оказания услуг организациями, осуществляющими деятельность в социальной сфере, приводится вне зависимости от того, кто является организатором ее проведения - автономный округ или муниципальное образование автономного округа</t>
    </r>
  </si>
  <si>
    <t>VIII. Контактные данные ответственных исполнителей Отчета</t>
  </si>
  <si>
    <t>Социальная защита и социальное обслуживание</t>
  </si>
  <si>
    <t>Орган местного самоуправления</t>
  </si>
  <si>
    <t>Фамилия, имя, отчетство руководителя ОМСУ</t>
  </si>
  <si>
    <t>Должность руководителя ОМСУ</t>
  </si>
  <si>
    <t>Номер телефона руководителя ОМСУ (с кодом города)</t>
  </si>
  <si>
    <t>Адрес электронной почты руководителя ОМСУ</t>
  </si>
  <si>
    <t>Фамилия, имя, отчетство специалиста, ответственного за предоставление информации</t>
  </si>
  <si>
    <t>Должность специалиста</t>
  </si>
  <si>
    <t>Номер телефона специалиста (с кодом города)</t>
  </si>
  <si>
    <t>Адрес электронной почты специалиста</t>
  </si>
  <si>
    <t>Фамилия, имя, отчетство непосредственного руководителя специалиста</t>
  </si>
  <si>
    <t>Должность непосредственного руководителя</t>
  </si>
  <si>
    <t>Номер телефона непосредственного руководителя (с кодом города)</t>
  </si>
  <si>
    <t>Адрес электронной почты непосредственного руководителя</t>
  </si>
  <si>
    <t>Комментарии к отчету</t>
  </si>
  <si>
    <t>(логические взаимоувязки разделов и строк)</t>
  </si>
  <si>
    <t>Раздел I</t>
  </si>
  <si>
    <t>Раздел II</t>
  </si>
  <si>
    <t>Раздел III</t>
  </si>
  <si>
    <t>Раздел IV</t>
  </si>
  <si>
    <t>Раздел V</t>
  </si>
  <si>
    <t>Раздел VI</t>
  </si>
  <si>
    <t>Примечание</t>
  </si>
  <si>
    <t>Строка 6</t>
  </si>
  <si>
    <t>Строка 4</t>
  </si>
  <si>
    <t>+</t>
  </si>
  <si>
    <t>Средства бюджета муниципального образования для передачи негосударственным (немуниципальным) поставщикам на оказание услуг (выполнение работ) планируются в муниципальных программах по соответствующим мероприятиям. Порядок (механизм) передачи средств также устанавливается в муниципальной программе. Объем средств, запланированных к передаче (переданных) из бюджета муниципального образования негосударственным (немуниципальным) организациям (строка 4 раздела II) в разделе IV Отчета распределяется по механизмам передачи средств. В случае наличия фактически переданных негосударственным поставщикам средств, разделе VI Отчета указыватся факты получения гражданами услуг (работ) у таких поставщиков</t>
  </si>
  <si>
    <t>Строка 5</t>
  </si>
  <si>
    <t>Строка 8.1</t>
  </si>
  <si>
    <t>Строка 8</t>
  </si>
  <si>
    <t>Строка 2</t>
  </si>
  <si>
    <t>В случае наличия в муниципальном образовании фактически переданных негосударственным (немуниципальным) поставщикам услуг (работ), в обязательном порядке должны быть утверждены стандарты оказания услуг (выполнения работ), стоимость услуг (работ), реестр поставщиков</t>
  </si>
  <si>
    <t>Строка 9</t>
  </si>
  <si>
    <t>Строка 10</t>
  </si>
  <si>
    <t>Строка 11</t>
  </si>
  <si>
    <t>Строка 13</t>
  </si>
  <si>
    <t>Строка 8.2</t>
  </si>
  <si>
    <t>В случае наличия утвержденного Перечня муниципального имущества, свободного от прав третьих лиц и предназначенного для передачи во временное владение и (или) пользование СО НКО, и Перечня муниципального имущества, предназначенного для передачи во владение (пользование) субъектам малого и среднего предпринимательства, а также фактического предоставления СО НКО / социальным предпринимателям муниципального имущества во владение и (или) пользование, указывается размер предоставляемой льготы и количество СО НКО / социальных предпринимателей, получивших имущественную поддержку</t>
  </si>
  <si>
    <t>Строка 8.3</t>
  </si>
  <si>
    <t>Строка 8.7</t>
  </si>
  <si>
    <t>Строка 14</t>
  </si>
  <si>
    <t>Строка 8.4</t>
  </si>
  <si>
    <t>В случае наличия в муниципальном образовании правового акта об установлении льготного налогообложения для СО НКО / социальных предпринимателей по земельному налогу, указывается размер льготы и количество СО НКО / социальных предпринимателей, которым предоставлена льгота</t>
  </si>
  <si>
    <t>Строка 8.8</t>
  </si>
  <si>
    <t>Строка 15</t>
  </si>
  <si>
    <t>Строка 8.5</t>
  </si>
  <si>
    <t>В случае проведения в муниципальном образовании образовательных мероприятий по вопросам деятельности негосударственных (немуниципальных) поставщиков на рынках услуг (работ) социальной сферы, указывается количество человек (руководители, работники, добровольцы негосударственных (немуниципальных) организаций, индивидуальные предприниматели), прошедших обучение</t>
  </si>
  <si>
    <t>город Ханты-Мансийск</t>
  </si>
  <si>
    <t>2017 год</t>
  </si>
  <si>
    <t>Да</t>
  </si>
  <si>
    <t>Общероссийские перечни</t>
  </si>
  <si>
    <t>за 2018 год</t>
  </si>
  <si>
    <t>апреля</t>
  </si>
  <si>
    <t>город Когалым</t>
  </si>
  <si>
    <t>2018 год</t>
  </si>
  <si>
    <t>Нет</t>
  </si>
  <si>
    <t>Региональный перечень</t>
  </si>
  <si>
    <t>за январь - март 2019 года</t>
  </si>
  <si>
    <t>июля</t>
  </si>
  <si>
    <t>город Лангепас</t>
  </si>
  <si>
    <t>2019 год</t>
  </si>
  <si>
    <t>Муниципальный перечень</t>
  </si>
  <si>
    <t>за январь - июнь 2019 года</t>
  </si>
  <si>
    <t>октября</t>
  </si>
  <si>
    <t>город Мегион</t>
  </si>
  <si>
    <t>2020 год</t>
  </si>
  <si>
    <t>за январь - сентябрь 2019 года</t>
  </si>
  <si>
    <t>город Нефтеюганск</t>
  </si>
  <si>
    <t>2021 год</t>
  </si>
  <si>
    <t>за 2019 год</t>
  </si>
  <si>
    <t>город Нижневартовск</t>
  </si>
  <si>
    <t>2022 год</t>
  </si>
  <si>
    <t>за январь - март 2020 года</t>
  </si>
  <si>
    <t>город Нягань</t>
  </si>
  <si>
    <t>за январь - июнь 2020 года</t>
  </si>
  <si>
    <t>город Покачи</t>
  </si>
  <si>
    <t>2024 год</t>
  </si>
  <si>
    <t>за январь - сентябрь 2020 года</t>
  </si>
  <si>
    <t>город Пыть-Ях</t>
  </si>
  <si>
    <t>2025 год</t>
  </si>
  <si>
    <t>за 2020 год</t>
  </si>
  <si>
    <t>город Радужный</t>
  </si>
  <si>
    <t>2026 год</t>
  </si>
  <si>
    <t>за январь - март 2021 года</t>
  </si>
  <si>
    <t>город Сургут</t>
  </si>
  <si>
    <t>2027 год</t>
  </si>
  <si>
    <t>за январь - июнь 2021 года</t>
  </si>
  <si>
    <t>город Урай</t>
  </si>
  <si>
    <t>2028 год</t>
  </si>
  <si>
    <t>за январь - сентябрь 2021 года</t>
  </si>
  <si>
    <t>город Югорск</t>
  </si>
  <si>
    <t>2029 год</t>
  </si>
  <si>
    <t>за 2021 год</t>
  </si>
  <si>
    <t>Белоярский район</t>
  </si>
  <si>
    <t>2030 год</t>
  </si>
  <si>
    <t>за январь - март 2022 года</t>
  </si>
  <si>
    <t>Березовский район</t>
  </si>
  <si>
    <t>за январь - июнь 2022 года</t>
  </si>
  <si>
    <t>Кондинский район</t>
  </si>
  <si>
    <t>за январь - сентябрь 2022 года</t>
  </si>
  <si>
    <t>Нефтеюганский район</t>
  </si>
  <si>
    <t>за 2022 год</t>
  </si>
  <si>
    <t>Нижневартовский район</t>
  </si>
  <si>
    <t>за январь - март 2023 года</t>
  </si>
  <si>
    <t>Октябрьский район</t>
  </si>
  <si>
    <t>за январь - июнь 2023 года</t>
  </si>
  <si>
    <t>Советский район</t>
  </si>
  <si>
    <t>за январь - сентябрь 2023 года</t>
  </si>
  <si>
    <t>Сургутский район</t>
  </si>
  <si>
    <t>Ханты-Мансийский район</t>
  </si>
  <si>
    <t>за январь - март 2024 года</t>
  </si>
  <si>
    <t>за январь - июнь 2024 года</t>
  </si>
  <si>
    <t>за январь - сентябрь 2024 года</t>
  </si>
  <si>
    <t>за 2024 год</t>
  </si>
  <si>
    <t>за январь - март 2025 года</t>
  </si>
  <si>
    <t>за январь - июнь 2025 года</t>
  </si>
  <si>
    <t>за январь - сентябрь 2025 года</t>
  </si>
  <si>
    <t>за 2025 год</t>
  </si>
  <si>
    <t>за январь - март 2026 года</t>
  </si>
  <si>
    <t>за январь - июнь 2026 года</t>
  </si>
  <si>
    <t>за январь - сентябрь 2026 года</t>
  </si>
  <si>
    <t>за 2026 год</t>
  </si>
  <si>
    <t>за январь - март 2027 года</t>
  </si>
  <si>
    <t>за январь - июнь 2027 года</t>
  </si>
  <si>
    <t>за январь - сентябрь 2027 года</t>
  </si>
  <si>
    <t>за 2027 год</t>
  </si>
  <si>
    <t>за январь - март 2028 года</t>
  </si>
  <si>
    <t>за январь - июнь 2028 года</t>
  </si>
  <si>
    <t>за январь - сентябрь 2028 года</t>
  </si>
  <si>
    <t>за 2028 год</t>
  </si>
  <si>
    <t>за январь - март 2029 года</t>
  </si>
  <si>
    <t>за январь - июнь 2029 года</t>
  </si>
  <si>
    <t>за январь - сентябрь 2029 года</t>
  </si>
  <si>
    <t>за 2029 год</t>
  </si>
  <si>
    <t>за январь - март 2030 года</t>
  </si>
  <si>
    <t>за январь - июнь 2030 года</t>
  </si>
  <si>
    <t>за январь - сентябрь 2030 года</t>
  </si>
  <si>
    <t>за 2030 год</t>
  </si>
  <si>
    <r>
      <t xml:space="preserve">Информация о реализуемых в муниципальных образованиях мероприятиях, направленных на поддержку (развитие) социального предпринимательства в рамках реализации региональных проектов
</t>
    </r>
    <r>
      <rPr>
        <b/>
        <sz val="11"/>
        <color theme="1"/>
        <rFont val="Times New Roman"/>
        <family val="1"/>
        <charset val="204"/>
      </rPr>
      <t xml:space="preserve"> "Акселерация субъектов малого и среднего предпринимательства" и "Создание условий для легкого старта и комфортного ведения бизнеса"</t>
    </r>
  </si>
  <si>
    <t xml:space="preserve">"Акселерация субъектов малого и среднего предпринимательства"
</t>
  </si>
  <si>
    <t>_____________________________________________________________</t>
  </si>
  <si>
    <t>"Создание условий для легкого старта и комфортного ведения бизнеса"</t>
  </si>
  <si>
    <t>наименование муниципального образования</t>
  </si>
  <si>
    <t>Наименование муниципальной программы (подпрограммы)</t>
  </si>
  <si>
    <t>Наименование регионального проекта</t>
  </si>
  <si>
    <t>Финансирование (тыс. рублей)</t>
  </si>
  <si>
    <t>Реквизиты платежного документа, подтверждающего кассвое исполнение 
 (№, дата)</t>
  </si>
  <si>
    <t>Всего план
 на 2023 год</t>
  </si>
  <si>
    <t xml:space="preserve">Факт 
на 01.01.2024 </t>
  </si>
  <si>
    <t>в т.ч. средства окружного бюджета</t>
  </si>
  <si>
    <t>в т.ч. средства местного бюджета</t>
  </si>
  <si>
    <t>аренда (субаренда) нежилых помещений</t>
  </si>
  <si>
    <t>приобретение нового оборудования (основных средств) и лицензионных программных продуктов</t>
  </si>
  <si>
    <t>на оплату коммунальных услуг нежилых помещений</t>
  </si>
  <si>
    <t>на обязательную сертификацию произведенной продукции</t>
  </si>
  <si>
    <t>на приобретение и (или) доставку кормов для сельскохозяйственных животных и птицы</t>
  </si>
  <si>
    <t>на приобретение и (или) доставку муки для производства хлеба и хлебобулочных изделий.</t>
  </si>
  <si>
    <t>на государственную регистрацию юридического лица и индивидуального предпринимателя</t>
  </si>
  <si>
    <t>на приобретение основных средств (оборудование, оргтехника)</t>
  </si>
  <si>
    <t>на приобретение инвентаря производственного назначения;</t>
  </si>
  <si>
    <t>на рекламу</t>
  </si>
  <si>
    <t>на выплаты по передаче прав на франшизу (паушальный взнос);</t>
  </si>
  <si>
    <t>на ремонтные работы в нежилых помещениях, выполняемые при подготовке помещений к эксплуатации</t>
  </si>
  <si>
    <t>изготовление и трансляция видеосюжетов (видеороликов) об успешных практиках социального предпринимательства</t>
  </si>
  <si>
    <t>изготовление (приобретение) материальных запасов, способствующих повышению информированности о социальном предпринимательстве, о существующих мерах и программах поддержки социального предпринимательства;</t>
  </si>
  <si>
    <t>проведение мероприятий, на которых демонстрируются и распространяются товары (услуги) социальных предприятий (расходы на оплату аренды помещения и (или) оборудования, обеспечение охраны и безопасности, коммунальных услуг, художественное оформление, рекламу, изготовление или приобретение стендов, витрин, стеллажей, прилавков и прочего оборудования, их перевозку, монтаж и демонтаж, уборку помещений)</t>
  </si>
  <si>
    <t>…</t>
  </si>
  <si>
    <t>иное направление (указать в примечании)</t>
  </si>
  <si>
    <t>Вид поддержки (направление расходов)*</t>
  </si>
  <si>
    <t xml:space="preserve">Наименование получателя поддержки-субъекта МСП, имеющего статус социальное предприятие** </t>
  </si>
  <si>
    <t>**единый реестр субъектов МСП, информация УФНС России по автономному округу (на сайте Депэконгомики Югры https://depeconom.admhmao.ru/informatsiya-dlya-negosudarstvennykh-organizatsiy-v-tom-chisle-so-nko/reyting-munitsipalnykh-obrazovaniy-khanty-mansiyskogo-avtono/reyting-munitsipalnykh-obrazovaniy-khanty-mansiyskogo-avtono/2023/)</t>
  </si>
  <si>
    <t>*вид поддержки (направление расходов) определен в соответствии с постановлением Правительства автономного округа от 30.12.2021 № 633-п "О мерах по реализации государственной программы Ханты-Мансийского автономного округа - Югры "Развитие экономического потенциала" (приложение 2), при наличии иного направления расходов, информацию следует указать в примечании;</t>
  </si>
  <si>
    <t>Информация о реализуемых в муниципальных образованиях мероприятиях, направленных на поддержку (развитие) социального предпринимательства в рамках реализации муниципальных программ</t>
  </si>
  <si>
    <t>Вид поддержки (направление расходов)</t>
  </si>
  <si>
    <t>*единый реестр субъектов МСП, информация УФНС России по автономному округу (на сайте Депэконгомики Югры https://depeconom.admhmao.ru/informatsiya-dlya-negosudarstvennykh-organizatsiy-v-tom-chisle-so-nko/reyting-munitsipalnykh-obrazovaniy-khanty-mansiyskogo-avtono/reyting-munitsipalnykh-obrazovaniy-khanty-mansiyskogo-avtono/2023/)</t>
  </si>
  <si>
    <t xml:space="preserve">Наименование получателя поддержки-субъекта МСП, имеющего статус социальное предприятие* </t>
  </si>
  <si>
    <t>Наименование основного мероприятия, в рамках которого оказана поддержка субъектам МСП, имеющим статус социальное предприятие</t>
  </si>
  <si>
    <t>НПА, утвердивший муниципальную программу (наименование, номер, дата)</t>
  </si>
  <si>
    <t>Постановление администрации города Югорска от 30.10.2018 № 3003</t>
  </si>
  <si>
    <t xml:space="preserve">Реализация основного мероприятия Программы «Оказание мер поддержки субъектам малого и среднего предпринимательства, в том числе осуществляющим деятельность в отраслях, пострадавших от распространения новой коронавирусной инфекции» </t>
  </si>
  <si>
    <t>Возмещение части затрат по уплате периодических платежей (роялти)</t>
  </si>
  <si>
    <t xml:space="preserve">ИП Панов Д.А. 
ИП Панова А.С.
</t>
  </si>
  <si>
    <t xml:space="preserve">п/п № 1007 от 10.04.2023
п/п № 1006 от 10.04.2023
</t>
  </si>
  <si>
    <t>"Социально-экономическое развитие и  муниципальное управление" /Подпрограмма II "Развитие малого и среднего предпринимательства" (далее - Программа)</t>
  </si>
  <si>
    <t xml:space="preserve">Координационный совещательный орган по реализации мер, направленных на обеспечение доступа негосударственных организаций (коммерческих, некоммерческих) к предоставлению услуг в социальной сфере в городе Югорске </t>
  </si>
  <si>
    <t xml:space="preserve">постановление администрации города Югорска  «О создании Координационного 
совещательного органа по реализации мер,
направленных на обеспечение доступа 
негосударственных организаций 
(коммерческих, некоммерческих) 
к предоставлению услуг в социальной сфере 
в городе Югорске» </t>
  </si>
  <si>
    <t>№ 895</t>
  </si>
  <si>
    <t>Носкова Людмила Ивановна</t>
  </si>
  <si>
    <t>заместитель главы города Югорска</t>
  </si>
  <si>
    <t xml:space="preserve">Постановление администрации города Югорска  «О плане мероприятий («дорожной карте») по  поддержке доступа немуниципальных организаций (коммерческих, некоммерческих), индивидуальных предпринимателей к предоставлению услуг в социальной сфере в городе Югорске на 2021 – 2025 годы» </t>
  </si>
  <si>
    <t>от 12.04.2021</t>
  </si>
  <si>
    <t>№ 496-п</t>
  </si>
  <si>
    <t xml:space="preserve"> Департамент экономического развития и проектного управления</t>
  </si>
  <si>
    <t>Грудцына Ирина Викторовна</t>
  </si>
  <si>
    <t>директор Департамента экономического развития и проектного управления</t>
  </si>
  <si>
    <t>8 (34675) 5-00-40</t>
  </si>
  <si>
    <t>econ@ugorsk.ru</t>
  </si>
  <si>
    <t>Постановление администрации города Югорска  "Развитие гражданского общества, реализация государственной национальной политики и профилактика экстремизма"</t>
  </si>
  <si>
    <t>Подпрограмма 2 "Поддержка социально ориентированных некоммерческих организаций"</t>
  </si>
  <si>
    <t xml:space="preserve"> 8(34675)5-00-05</t>
  </si>
  <si>
    <t xml:space="preserve"> Noskova_LI@ugorsk.ru   </t>
  </si>
  <si>
    <t>постановление администрации города Югорска "О муниципальной программе города Югорска "Социально-экономическое развитие и муниципальное управление"</t>
  </si>
  <si>
    <t>№ 3003</t>
  </si>
  <si>
    <t>Предоставление субсидий в целях возмещения части затрат субъектам предпринимательства, осуществляющим деятельность в социальной сфере )по социально-значимым видам деятельности, определенным муниципальнвм образованием) имеющим статус "социальное предприятие"</t>
  </si>
  <si>
    <t>постановление администрации города Югорска "О муниципальной прогрмме города Югорска "Развитие образования"</t>
  </si>
  <si>
    <t>постановление администрации города Югорска "О внесении изменений в постановление администрации города Югорска от 30.10.2018 № 3004 "О муниципальной прогрмме города Югорска "Развитие образования"</t>
  </si>
  <si>
    <t xml:space="preserve">1. Развитие системы дошкольного и общего образования.
2. Развитие вариативности воспитательных систем и технологий, нацеленных на формирование индивидуальной траектории развития личности ребенка с учетом его потребностей, интересов и способностей. </t>
  </si>
  <si>
    <t>Постановление администрации города Югорска "О муниципальной программе 
города Югорска "Культурное пространство "</t>
  </si>
  <si>
    <t>№ 3001</t>
  </si>
  <si>
    <t>Организация и проведение культурно-массовых мероприятий</t>
  </si>
  <si>
    <t>постановление администрации города Югорска "О муниципальной программе города Югорска "Развитие физической культуры и спорта"</t>
  </si>
  <si>
    <t>№ 3010</t>
  </si>
  <si>
    <t>Постановления администрации города Югорска "О внесении изменений в постановление администрации горорда Югорска от 31.10.2018 №3010 "О муниципальной программе города Югорска "Развитие физической культуры и спорта"</t>
  </si>
  <si>
    <t>Поддержка социально ориентрованных некоммерческих организаций, осуществляющих деятельность в сфере физической культуры и спорта</t>
  </si>
  <si>
    <t>"Поддержка НКО"</t>
  </si>
  <si>
    <t xml:space="preserve">http://adm.ugorsk.ru/nko/ </t>
  </si>
  <si>
    <t>Сформирован единый перечень  услуг. Отраслевые муниципальные  правовые акты не утверждались .</t>
  </si>
  <si>
    <t>перечень услуг</t>
  </si>
  <si>
    <t xml:space="preserve">приказ начальника Управления образования «О стандартизации предоставления услуг (работ), которые могут быть переданы на исполнение негосударственным организациям, в том числе социально ориентированным некоммерческим организациям, в Управлении образования администрации города Югорска» </t>
  </si>
  <si>
    <t>№ 305</t>
  </si>
  <si>
    <t xml:space="preserve">Постановление администрации города Югорска «Об утверждении стандартов услуг, предоставляемых негосударственными организациями (коммерческими, некоммерческими), в том числе социально ориентированными некоммерческими организациями » </t>
  </si>
  <si>
    <t>№ 3182</t>
  </si>
  <si>
    <t xml:space="preserve">постановление администрации орода Югорска "Об утверждении стандарта 
выполнения муниципальной работы 
«Выполнение работ по организации  
и проведению  спортивно-массовых 
мероприятий  городского и регионального
уровня на территории города Югорска»
</t>
  </si>
  <si>
    <t>№ 4257</t>
  </si>
  <si>
    <t>постановление администрации города Югорска "Об утверждении значениий общих параметров, используемых для расчета нормативной стоимости образовательных программ (модулей),реализуемых в рамках персонифицированного финансирования дополнительного образования"</t>
  </si>
  <si>
    <t>№ 21</t>
  </si>
  <si>
    <t>№ 1209-п</t>
  </si>
  <si>
    <t>постановление администрации города Югорска «Об утверждении порядка определения объема и предоставления субсидий социально ориентированным некоммерческим организациям, не являющимся государственными (муниципальными) учреждениями, на реализацию проектов»</t>
  </si>
  <si>
    <t>Постановление администрации города Югорска                     «Об утверждении Порядка предоставления субсидии некоммерческим организациям на организацию и проведение социально значимых общественных мероприятий и (или) проектов»</t>
  </si>
  <si>
    <t>№ 499</t>
  </si>
  <si>
    <t>Сформирован единый перечень (реестр) поставщиков услуг. Отраслевые муниципальные  правовые акты не утверждались .</t>
  </si>
  <si>
    <t xml:space="preserve">1.  Положение о ресурсном центре "Дом НКО"
2. приказ  Управления культуры " Об утверждании стратегии информационного взаимодействия МБУ "ЦБС г. Югорска" с НКО и СОНКО в сфере культуры г. Югорска на 2021 - 2023 годы"
3. Ресурсный центр добровольчества (волонтерства) МАУ "Молодежный центр "Гелиос"
4) Автономная некоммерческая организация поддержки молодежных инициатив и добровольчества "Молодежь Югорска" </t>
  </si>
  <si>
    <t>1) от 25.11.2021; 2) от 10.02.2021; 3) от 23.12.2020</t>
  </si>
  <si>
    <t>1) положение № 1
2) приказ № 21-од
приказ № 188-п</t>
  </si>
  <si>
    <t xml:space="preserve">http://bibl-ugorsk.ru/nko/ 
https://vk.com/dobro_event_rcd
https://vk.com › ygorskdomnko
</t>
  </si>
  <si>
    <t>информационно-консультационное сопровождение деятельности НКО и СОНКО</t>
  </si>
  <si>
    <t>Постановление администрации  города Югорска  "Об утверждении Порядка оказания информационной поддержки социально ориентированным некоммерческим организациям, действующим на территории города Югорска"</t>
  </si>
  <si>
    <t xml:space="preserve">№ 695-п </t>
  </si>
  <si>
    <t xml:space="preserve">-публикация короткого текстового материала (пост);
-публикация видеоконтента                   (видеоролика);
-проведение  просветительских мероприятий по вопросам информационного сопровождения  деятельности СО НКО.
Информационные материалы публикуются на следующих информационных ресурсах:         -в официальных аккаунтах администрации города Югорска в социальных сетях; -в сетевом издании ugorskinfo.ru, городском портале ugorsk.ru;-- в официальных группах администрации города Югорска в мессенджерах; -- на официальном сайте администрации города Югорска (admugorsk.ru).
</t>
  </si>
  <si>
    <t>Реализация основных общеобразовательных программ дошкольного образования</t>
  </si>
  <si>
    <t>Реализация основных общеобразовательных программ начального, основного общего образования</t>
  </si>
  <si>
    <t>Реализация дополнительных общеразвивающих программ</t>
  </si>
  <si>
    <t>Присмотр и уход</t>
  </si>
  <si>
    <t>Организация и проведение олимпиад, конкурсов, мероприятий, направленных на выявление и развитие у обучающихся интеллектуальных и творческих способностей</t>
  </si>
  <si>
    <t>Услуги психолого-педагогического консультирования обучающихся, их родителей (законных представителей) и педагогических работников</t>
  </si>
  <si>
    <t>Организация отдыха детей и молодежи</t>
  </si>
  <si>
    <t xml:space="preserve">Организация и проведение культурно-массовых мероприятий
</t>
  </si>
  <si>
    <t>Организация и проведение официальных спортивных мероприятий</t>
  </si>
  <si>
    <t>Спортивная подготовка по неолимпийским видам спорта (мотоциклетный спорт)</t>
  </si>
  <si>
    <t>ИП Третьякова И.А.,ИП Сушенцева О.А.</t>
  </si>
  <si>
    <t xml:space="preserve">ЧОУ "Православная гимназия пребодобного Сергия Радонежского",  </t>
  </si>
  <si>
    <t>ИП Панова А.С., ИП Моисеева В.В., ЧОУ "Православная гимназия пребодобного Сергия Радонежского", АНО "Верь в себя!"</t>
  </si>
  <si>
    <t>ООО "Газпром трансгаз Югорск", санаторий профилакторий</t>
  </si>
  <si>
    <t>АНО "Центр развития культуры, творчества и искусства "Премьера"
Региональная общественная организация ХМАО-Югры "Историко-культурный просветительский центр "Музейная инициатива"</t>
  </si>
  <si>
    <t>некоммерческая организация союз «Спортивный Клуб Смешанных Боевых Единоборств «Легион».</t>
  </si>
  <si>
    <t>Автономная некоммерческая организация «Спортивно-технический центр»</t>
  </si>
  <si>
    <t xml:space="preserve">Постановление администрации города Югорска 
"Об утверждении административного регламента предоставления муниципальной услуги "Передача в аренду, безвозмездное пользование имущества, находящегося в собственности муниципального образования, за исключением земельных участков и жилых помещений" от 29.04.2019 № 873 (в редакции от 29.12.2023 № 1918-п)
</t>
  </si>
  <si>
    <t xml:space="preserve">решение Думы города Югорска от 22.11.2004 № 648"О земельном налоге" </t>
  </si>
  <si>
    <t>указать размер понижающего коэффициента (также указать, если льгота не предусмотрена)**</t>
  </si>
  <si>
    <t>** в процентных пунктах от макисмальной ставки.</t>
  </si>
  <si>
    <t>*** СОНКО -плательщики земельного налога  отсутствуют.</t>
  </si>
  <si>
    <t>нет особых условий</t>
  </si>
  <si>
    <t xml:space="preserve">https://adm.ugorsk.ru/about/statistics/butget/4530/61052/ </t>
  </si>
  <si>
    <t>Постановление администрации города Югорска  от 06.04.2018 № 993  "Об утверждении порядка формирования, ведения, опубликования перечня муниципального имущества, свободного от прав третьих лиц (за исключением имущественных прав некоммерческих организаций), предназначенного для поддержки социально ориентированных некоммерческих организаций"(в редакции от 11.05.2022 № 914-п)</t>
  </si>
  <si>
    <t xml:space="preserve">Постановление администарции города Югорска от 18.04.2018 № 1071 «Об утверждении перечня муниципального имущества, свободного от прав третьих лиц (за исключением имущественных прав некоммерческих организаций), предназначенного
для поддержки социально ориентированных некоммерческих организаций» (с изменениями от 16.10.2023 № 1419-п).
</t>
  </si>
  <si>
    <t xml:space="preserve">Постановление админстрации города Югорска от 10.06.2020 № 757 «Об утверждении Перечня муниципального имущества города Югорска, предназначенного для предоставления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(в редакции от 03.02.2023 № 148-п)
</t>
  </si>
  <si>
    <t>Постановление админстрации города Югорска от 18.05.2020 № 656 "Об утверждении Порядка формирования, ведения, ежегодного дополнения и опубликования Перечня муниципального имущества города Югорска, предназначенного для предоставления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а также физические лица, применяющие специальный налоговый режим" (в редакции от 13.04.2023 № 485-п)</t>
  </si>
  <si>
    <t>https://admugorsk.ru/regulatory/zakon/5581/127681/</t>
  </si>
  <si>
    <t>1905-п</t>
  </si>
  <si>
    <t>1878-п</t>
  </si>
  <si>
    <t>постановление администрации города Югорска "О внесении изменений в постановление администрации города Югорска от 30.10.2018 № 3001 "О муниципальной прогрмме города Югорска "Культурное пространмтво"</t>
  </si>
  <si>
    <t>1859-п</t>
  </si>
  <si>
    <t xml:space="preserve">1. Ресурсный центр для СОНКО города Югорска "Дом НКО" (АНО "Верь в себя"
2.Информационный центр для НКО и СОНКО в сфере культуры муниципального образования городской округ Югорск Ханты-Мансийского автономного округа – Югры»
3) Ресурсный центр добровольчества (волонтерства) МАУ "Молодежный центр "Гелиос" </t>
  </si>
  <si>
    <t>СОНКО</t>
  </si>
  <si>
    <t>перечень поставщиков</t>
  </si>
  <si>
    <t xml:space="preserve">https://adm.ugorsk.ru/regulatory/zakon/6355/143240/
</t>
  </si>
  <si>
    <t>https://adm.ugorsk.ru/about/statistics/ekonomika/2384/</t>
  </si>
  <si>
    <t>Предпринимательство</t>
  </si>
  <si>
    <t>35 - сайт ОМС, 20- газета "Югорский вестник", 158 - мессенджеры и аккаунты в социальных сетях</t>
  </si>
  <si>
    <t>Управление образования администрации города Югорска</t>
  </si>
  <si>
    <t>Управление социальной политики администрации города Югорска</t>
  </si>
  <si>
    <t>Управление культуры администрации города Югорска</t>
  </si>
  <si>
    <t>Бобровская Наталья Игоревна</t>
  </si>
  <si>
    <t>Трифонова Айсылу Даниловна</t>
  </si>
  <si>
    <t>Семисынова Любовь Александровна</t>
  </si>
  <si>
    <t>начальник управления</t>
  </si>
  <si>
    <t xml:space="preserve"> начальник управления</t>
  </si>
  <si>
    <t>(34675) 7 26 41</t>
  </si>
  <si>
    <t>(34675) 5 00 20</t>
  </si>
  <si>
    <t>(34675) 5 00 25</t>
  </si>
  <si>
    <t xml:space="preserve">obrazovanie@ugorsk.ru  </t>
  </si>
  <si>
    <t xml:space="preserve">usp@ugorsk.ru </t>
  </si>
  <si>
    <t xml:space="preserve">kultura@ugorsk.ru </t>
  </si>
  <si>
    <t>Саргсян Сусанна Юрьевна</t>
  </si>
  <si>
    <t>Самсоненко Оксана Валерьевна</t>
  </si>
  <si>
    <t>Потапова Вероника Витальевна</t>
  </si>
  <si>
    <t>Начальник отдела планирования и финансового обеспечения МКУ "Централизованная бухгалтерия учреждений образования"</t>
  </si>
  <si>
    <t>Начальник отдела социально-экономических программам управления социальной политики</t>
  </si>
  <si>
    <t>главный специалист управления культуры</t>
  </si>
  <si>
    <t>(34675) 7 26 12</t>
  </si>
  <si>
    <t>(34675) 5 00 24</t>
  </si>
  <si>
    <t>(34675) 5 00 26</t>
  </si>
  <si>
    <t xml:space="preserve">ugorckcbuo@mail.ru  </t>
  </si>
  <si>
    <t>Нерода Татьяна Михайловна</t>
  </si>
  <si>
    <t>Трифонова Айсылу даниловна</t>
  </si>
  <si>
    <t>заместитель начальника управления образования</t>
  </si>
  <si>
    <t>(34675) 7 18 06</t>
  </si>
  <si>
    <t>Постановление администрации города Югорска от 02.10.2023 № 1343-п " Об утверждении Порядка определения величины арендной платы"</t>
  </si>
  <si>
    <t>да</t>
  </si>
  <si>
    <t>нет</t>
  </si>
  <si>
    <t xml:space="preserve">имеет статус "социальное предприятие"  </t>
  </si>
  <si>
    <t>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</si>
</sst>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9" x14ac:knownFonts="1">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6"/>
      <color theme="1"/>
      <name val="Times New Roman"/>
      <family val="1"/>
      <charset val="204"/>
    </font>
    <font>
      <sz val="12"/>
      <color theme="1"/>
      <name val="Times New Roman"/>
      <family val="1"/>
      <charset val="204"/>
    </font>
    <font>
      <sz val="12"/>
      <name val="Times New Roman"/>
      <family val="1"/>
      <charset val="204"/>
    </font>
    <font>
      <sz val="18"/>
      <color theme="1"/>
      <name val="Times New Roman"/>
      <family val="1"/>
      <charset val="204"/>
    </font>
    <font>
      <sz val="9"/>
      <color theme="1"/>
      <name val="Times New Roman"/>
      <family val="1"/>
      <charset val="204"/>
    </font>
    <font>
      <sz val="10"/>
      <color theme="1"/>
      <name val="Times New Roman"/>
      <family val="1"/>
      <charset val="204"/>
    </font>
    <font>
      <sz val="11"/>
      <color theme="1"/>
      <name val="Times New Roman"/>
      <family val="1"/>
      <charset val="204"/>
    </font>
    <font>
      <sz val="11"/>
      <name val="Times New Roman"/>
      <family val="1"/>
      <charset val="204"/>
    </font>
    <font>
      <sz val="13.5"/>
      <color theme="1"/>
      <name val="Times New Roman"/>
      <family val="1"/>
      <charset val="204"/>
    </font>
    <font>
      <sz val="13"/>
      <color theme="1"/>
      <name val="Times New Roman"/>
      <family val="1"/>
      <charset val="204"/>
    </font>
    <font>
      <b/>
      <sz val="12"/>
      <color theme="1"/>
      <name val="Times New Roman"/>
      <family val="1"/>
      <charset val="204"/>
    </font>
    <font>
      <b/>
      <sz val="12"/>
      <name val="Times New Roman"/>
      <family val="1"/>
      <charset val="204"/>
    </font>
    <font>
      <b/>
      <sz val="11"/>
      <color theme="1"/>
      <name val="Times New Roman"/>
      <family val="1"/>
      <charset val="204"/>
    </font>
    <font>
      <sz val="13"/>
      <name val="Times New Roman"/>
      <family val="1"/>
      <charset val="204"/>
    </font>
    <font>
      <sz val="10"/>
      <name val="Times New Roman"/>
      <family val="1"/>
      <charset val="204"/>
    </font>
    <font>
      <sz val="14"/>
      <color theme="1"/>
      <name val="Times New Roman"/>
      <family val="1"/>
      <charset val="204"/>
    </font>
    <font>
      <b/>
      <sz val="11"/>
      <name val="Times New Roman"/>
      <family val="1"/>
      <charset val="204"/>
    </font>
    <font>
      <sz val="11.5"/>
      <name val="Times New Roman"/>
      <family val="1"/>
      <charset val="204"/>
    </font>
    <font>
      <sz val="11"/>
      <color theme="1"/>
      <name val="Calibri"/>
      <family val="2"/>
      <charset val="204"/>
      <scheme val="minor"/>
    </font>
    <font>
      <vertAlign val="superscript"/>
      <sz val="12"/>
      <name val="Times New Roman"/>
      <family val="1"/>
      <charset val="204"/>
    </font>
    <font>
      <u/>
      <sz val="12"/>
      <name val="Times New Roman"/>
      <family val="1"/>
      <charset val="204"/>
    </font>
    <font>
      <vertAlign val="superscript"/>
      <sz val="12"/>
      <color theme="1"/>
      <name val="Times New Roman"/>
      <family val="1"/>
      <charset val="204"/>
    </font>
    <font>
      <i/>
      <sz val="10"/>
      <color theme="1"/>
      <name val="Times New Roman"/>
      <family val="1"/>
      <charset val="204"/>
    </font>
    <font>
      <i/>
      <sz val="10"/>
      <name val="Times New Roman"/>
      <family val="1"/>
      <charset val="204"/>
    </font>
    <font>
      <vertAlign val="superscript"/>
      <sz val="13"/>
      <name val="Times New Roman"/>
      <family val="1"/>
      <charset val="204"/>
    </font>
    <font>
      <vertAlign val="superscript"/>
      <sz val="10"/>
      <name val="Times New Roman"/>
      <family val="1"/>
      <charset val="204"/>
    </font>
    <font>
      <b/>
      <vertAlign val="superscript"/>
      <sz val="12"/>
      <name val="Times New Roman"/>
      <family val="1"/>
      <charset val="204"/>
    </font>
    <font>
      <sz val="8"/>
      <color theme="1"/>
      <name val="Times New Roman"/>
      <family val="1"/>
      <charset val="204"/>
    </font>
    <font>
      <sz val="12"/>
      <color theme="1"/>
      <name val="PT Astra Serif"/>
      <family val="1"/>
      <charset val="204"/>
    </font>
    <font>
      <u/>
      <sz val="11"/>
      <color theme="10"/>
      <name val="Calibri"/>
      <family val="2"/>
      <scheme val="minor"/>
    </font>
    <font>
      <sz val="12"/>
      <color rgb="FF000000"/>
      <name val="PT Astra Serif"/>
      <family val="1"/>
      <charset val="204"/>
    </font>
    <font>
      <sz val="12"/>
      <color rgb="FF000000"/>
      <name val="Times New Roman"/>
      <family val="1"/>
      <charset val="204"/>
    </font>
    <font>
      <sz val="11"/>
      <color theme="1"/>
      <name val="Calibri"/>
      <family val="2"/>
      <charset val="204"/>
      <scheme val="minor"/>
    </font>
    <font>
      <u/>
      <sz val="11"/>
      <color theme="10"/>
      <name val="Calibri"/>
      <family val="2"/>
      <charset val="204"/>
      <scheme val="minor"/>
    </font>
    <font>
      <sz val="11"/>
      <color theme="1"/>
      <name val="Calibri"/>
      <family val="2"/>
      <scheme val="minor"/>
    </font>
  </fonts>
  <fills count="13">
    <fill>
      <patternFill patternType="none"/>
    </fill>
    <fill>
      <patternFill patternType="gray125"/>
    </fill>
    <fill>
      <patternFill patternType="solid">
        <fgColor theme="5" tint="0.79998168889431442"/>
        <bgColor theme="5" tint="0.79998168889431442"/>
      </patternFill>
    </fill>
    <fill>
      <patternFill patternType="solid">
        <fgColor theme="8" tint="0.79998168889431442"/>
        <bgColor theme="8" tint="0.79998168889431442"/>
      </patternFill>
    </fill>
    <fill>
      <patternFill patternType="solid">
        <fgColor theme="7" tint="0.79998168889431442"/>
        <bgColor theme="7" tint="0.79998168889431442"/>
      </patternFill>
    </fill>
    <fill>
      <patternFill patternType="solid">
        <fgColor theme="0" tint="-0.14999847407452621"/>
        <bgColor theme="0" tint="-0.14999847407452621"/>
      </patternFill>
    </fill>
    <fill>
      <patternFill patternType="solid">
        <fgColor theme="0"/>
        <bgColor theme="0"/>
      </patternFill>
    </fill>
    <fill>
      <patternFill patternType="solid">
        <fgColor theme="0"/>
        <bgColor indexed="5"/>
      </patternFill>
    </fill>
    <fill>
      <patternFill patternType="solid">
        <fgColor theme="0"/>
        <bgColor theme="0"/>
      </patternFill>
    </fill>
    <fill>
      <patternFill patternType="solid">
        <fgColor rgb="FFFFFFFF"/>
        <bgColor rgb="FF000000"/>
      </patternFill>
    </fill>
    <fill>
      <patternFill patternType="solid">
        <fgColor theme="5" tint="0.59999389629810485"/>
        <bgColor theme="0"/>
      </patternFill>
    </fill>
    <fill>
      <patternFill patternType="solid">
        <fgColor theme="5" tint="0.79998168889431442"/>
        <bgColor indexed="5"/>
      </patternFill>
    </fill>
    <fill>
      <patternFill patternType="solid">
        <fgColor theme="5" tint="0.79998168889431442"/>
        <bgColor indexed="64"/>
      </patternFill>
    </fill>
  </fills>
  <borders count="21">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style="medium">
        <color auto="1"/>
      </bottom>
      <diagonal/>
    </border>
    <border>
      <left/>
      <right style="thin">
        <color indexed="64"/>
      </right>
      <top style="medium">
        <color indexed="64"/>
      </top>
      <bottom style="thin">
        <color indexed="64"/>
      </bottom>
      <diagonal/>
    </border>
    <border>
      <left style="medium">
        <color auto="1"/>
      </left>
      <right/>
      <top style="thin">
        <color auto="1"/>
      </top>
      <bottom style="thin">
        <color auto="1"/>
      </bottom>
      <diagonal/>
    </border>
  </borders>
  <cellStyleXfs count="125">
    <xf numFmtId="0" fontId="0"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 fillId="0" borderId="0"/>
    <xf numFmtId="0" fontId="33"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7" fillId="0" borderId="0" applyNumberFormat="0" applyFill="0" applyBorder="0" applyAlignment="0" applyProtection="0"/>
    <xf numFmtId="0" fontId="3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cellStyleXfs>
  <cellXfs count="435">
    <xf numFmtId="0" fontId="0" fillId="0" borderId="0" xfId="0"/>
    <xf numFmtId="0" fontId="4" fillId="0" borderId="0" xfId="0" applyFont="1" applyProtection="1">
      <protection locked="0"/>
    </xf>
    <xf numFmtId="0" fontId="5"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7" fillId="0" borderId="0" xfId="0" applyFont="1" applyProtection="1">
      <protection locked="0"/>
    </xf>
    <xf numFmtId="0" fontId="8" fillId="0" borderId="0" xfId="0" applyFont="1" applyAlignment="1" applyProtection="1">
      <alignment vertical="top"/>
      <protection locked="0"/>
    </xf>
    <xf numFmtId="0" fontId="9" fillId="0" borderId="0" xfId="0" applyFont="1" applyAlignment="1" applyProtection="1">
      <alignment vertical="top"/>
      <protection locked="0"/>
    </xf>
    <xf numFmtId="0" fontId="7" fillId="0" borderId="0" xfId="0" applyFont="1" applyAlignment="1" applyProtection="1">
      <alignment horizontal="right"/>
      <protection locked="0"/>
    </xf>
    <xf numFmtId="0" fontId="7" fillId="0" borderId="2" xfId="0" applyFont="1" applyBorder="1" applyAlignment="1" applyProtection="1">
      <alignment horizontal="center"/>
      <protection locked="0"/>
    </xf>
    <xf numFmtId="0" fontId="7" fillId="0" borderId="0" xfId="0" applyFont="1" applyAlignment="1" applyProtection="1">
      <alignment horizontal="left"/>
      <protection locked="0"/>
    </xf>
    <xf numFmtId="0" fontId="10" fillId="0" borderId="0" xfId="0" applyFont="1" applyProtection="1">
      <protection locked="0"/>
    </xf>
    <xf numFmtId="49" fontId="10" fillId="0" borderId="0" xfId="0" applyNumberFormat="1" applyFont="1" applyProtection="1">
      <protection locked="0"/>
    </xf>
    <xf numFmtId="0" fontId="11" fillId="0" borderId="0" xfId="0" applyFont="1" applyProtection="1">
      <protection locked="0"/>
    </xf>
    <xf numFmtId="0" fontId="12" fillId="0" borderId="0" xfId="0" applyFont="1" applyProtection="1">
      <protection locked="0"/>
    </xf>
    <xf numFmtId="49" fontId="5" fillId="0" borderId="3" xfId="0" applyNumberFormat="1"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49" fontId="14" fillId="0" borderId="8" xfId="0" applyNumberFormat="1" applyFont="1" applyBorder="1" applyAlignment="1" applyProtection="1">
      <alignment horizontal="left" vertical="center"/>
      <protection locked="0"/>
    </xf>
    <xf numFmtId="0" fontId="14" fillId="0" borderId="9" xfId="0" applyFont="1" applyBorder="1" applyAlignment="1" applyProtection="1">
      <alignment vertical="center" wrapText="1"/>
      <protection locked="0"/>
    </xf>
    <xf numFmtId="0" fontId="15" fillId="0" borderId="9" xfId="0" applyFont="1" applyBorder="1" applyAlignment="1" applyProtection="1">
      <alignment vertical="center" wrapText="1"/>
      <protection locked="0"/>
    </xf>
    <xf numFmtId="0" fontId="15" fillId="0" borderId="10" xfId="0" applyFont="1" applyBorder="1" applyAlignment="1" applyProtection="1">
      <alignment vertical="center" wrapText="1"/>
      <protection locked="0"/>
    </xf>
    <xf numFmtId="49" fontId="5" fillId="0" borderId="7" xfId="0" applyNumberFormat="1" applyFont="1" applyBorder="1" applyAlignment="1" applyProtection="1">
      <alignment horizontal="center" vertical="top" wrapText="1"/>
      <protection locked="0"/>
    </xf>
    <xf numFmtId="0" fontId="6" fillId="0" borderId="5"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49" fontId="5" fillId="0" borderId="5" xfId="0" applyNumberFormat="1" applyFont="1" applyBorder="1" applyAlignment="1" applyProtection="1">
      <alignment horizontal="center" vertical="top" wrapText="1"/>
      <protection locked="0"/>
    </xf>
    <xf numFmtId="0" fontId="6" fillId="0" borderId="3"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3" fontId="6" fillId="0" borderId="12" xfId="0" applyNumberFormat="1" applyFont="1" applyBorder="1" applyAlignment="1" applyProtection="1">
      <alignment horizontal="center" vertical="center" wrapText="1"/>
      <protection locked="0"/>
    </xf>
    <xf numFmtId="164" fontId="6" fillId="0" borderId="12" xfId="0" applyNumberFormat="1" applyFont="1" applyBorder="1" applyAlignment="1" applyProtection="1">
      <alignment horizontal="center" vertical="center" wrapText="1"/>
      <protection locked="0"/>
    </xf>
    <xf numFmtId="49" fontId="5" fillId="0" borderId="12" xfId="0" applyNumberFormat="1" applyFont="1" applyBorder="1" applyAlignment="1" applyProtection="1">
      <alignment horizontal="center" vertical="top" wrapText="1"/>
      <protection locked="0"/>
    </xf>
    <xf numFmtId="49" fontId="6" fillId="0" borderId="3" xfId="0" applyNumberFormat="1" applyFont="1" applyBorder="1" applyAlignment="1" applyProtection="1">
      <alignment horizontal="center" vertical="top" wrapText="1"/>
      <protection locked="0"/>
    </xf>
    <xf numFmtId="49" fontId="6" fillId="0" borderId="12" xfId="0" applyNumberFormat="1" applyFont="1" applyBorder="1" applyAlignment="1" applyProtection="1">
      <alignment horizontal="center" vertical="top" wrapText="1"/>
      <protection locked="0"/>
    </xf>
    <xf numFmtId="49" fontId="11" fillId="0" borderId="0" xfId="0" applyNumberFormat="1" applyFont="1" applyAlignment="1" applyProtection="1">
      <alignment horizontal="left" vertical="top"/>
      <protection locked="0"/>
    </xf>
    <xf numFmtId="0" fontId="6" fillId="0" borderId="0" xfId="0" applyFont="1" applyAlignment="1" applyProtection="1">
      <alignment vertical="top" wrapText="1"/>
      <protection locked="0"/>
    </xf>
    <xf numFmtId="49" fontId="10" fillId="0" borderId="0" xfId="0" applyNumberFormat="1" applyFont="1" applyAlignment="1" applyProtection="1">
      <alignment horizontal="left" vertical="top"/>
      <protection locked="0"/>
    </xf>
    <xf numFmtId="0" fontId="10" fillId="0" borderId="0" xfId="0" applyFont="1" applyProtection="1"/>
    <xf numFmtId="0" fontId="12" fillId="0" borderId="0" xfId="0" applyFont="1" applyProtection="1"/>
    <xf numFmtId="0" fontId="5" fillId="0" borderId="12" xfId="0" applyFont="1" applyBorder="1" applyAlignment="1" applyProtection="1">
      <alignment horizontal="center" vertical="center" wrapText="1"/>
    </xf>
    <xf numFmtId="14" fontId="5" fillId="0" borderId="12" xfId="0" applyNumberFormat="1" applyFont="1" applyBorder="1" applyAlignment="1" applyProtection="1">
      <alignment horizontal="center" vertical="center" wrapText="1"/>
    </xf>
    <xf numFmtId="0" fontId="5" fillId="2" borderId="12" xfId="0" applyFont="1" applyFill="1" applyBorder="1" applyAlignment="1" applyProtection="1">
      <alignment horizontal="left" vertical="top" wrapText="1"/>
    </xf>
    <xf numFmtId="49" fontId="5" fillId="0" borderId="12" xfId="0" applyNumberFormat="1" applyFont="1" applyBorder="1" applyAlignment="1" applyProtection="1">
      <alignment horizontal="center" vertical="top" wrapText="1"/>
    </xf>
    <xf numFmtId="0" fontId="5" fillId="0" borderId="12" xfId="0" applyFont="1" applyBorder="1" applyAlignment="1" applyProtection="1">
      <alignment horizontal="left" vertical="top" wrapText="1"/>
    </xf>
    <xf numFmtId="3" fontId="5" fillId="0" borderId="12" xfId="0" applyNumberFormat="1" applyFont="1" applyBorder="1" applyAlignment="1" applyProtection="1">
      <alignment horizontal="center" vertical="center" wrapText="1"/>
      <protection locked="0"/>
    </xf>
    <xf numFmtId="3" fontId="5" fillId="0" borderId="12" xfId="0" applyNumberFormat="1" applyFont="1" applyBorder="1" applyAlignment="1" applyProtection="1">
      <alignment horizontal="center" vertical="center" wrapText="1"/>
    </xf>
    <xf numFmtId="0" fontId="5" fillId="3" borderId="12" xfId="0" applyFont="1" applyFill="1" applyBorder="1" applyAlignment="1" applyProtection="1">
      <alignment horizontal="left" vertical="top" wrapText="1"/>
    </xf>
    <xf numFmtId="164" fontId="5" fillId="0" borderId="12" xfId="0" applyNumberFormat="1" applyFont="1" applyBorder="1" applyAlignment="1" applyProtection="1">
      <alignment horizontal="center" vertical="center" wrapText="1"/>
    </xf>
    <xf numFmtId="0" fontId="5" fillId="0" borderId="12" xfId="0" applyFont="1" applyBorder="1" applyAlignment="1" applyProtection="1">
      <alignment horizontal="left" vertical="top" wrapText="1" indent="2"/>
    </xf>
    <xf numFmtId="164" fontId="6" fillId="0" borderId="12" xfId="0" applyNumberFormat="1" applyFont="1" applyBorder="1" applyAlignment="1" applyProtection="1">
      <alignment horizontal="center" vertical="center" wrapText="1"/>
    </xf>
    <xf numFmtId="0" fontId="6" fillId="4" borderId="12" xfId="0" applyFont="1" applyFill="1" applyBorder="1" applyAlignment="1" applyProtection="1">
      <alignment horizontal="left" vertical="top" wrapText="1"/>
    </xf>
    <xf numFmtId="0" fontId="5" fillId="4" borderId="12" xfId="0" applyFont="1" applyFill="1" applyBorder="1" applyAlignment="1" applyProtection="1">
      <alignment horizontal="left" vertical="top" wrapText="1"/>
    </xf>
    <xf numFmtId="0" fontId="6" fillId="0" borderId="12" xfId="0" applyFont="1" applyBorder="1" applyAlignment="1" applyProtection="1">
      <alignment horizontal="left" vertical="top" wrapText="1" indent="1"/>
    </xf>
    <xf numFmtId="49" fontId="6" fillId="0" borderId="12" xfId="0" applyNumberFormat="1" applyFont="1" applyBorder="1" applyAlignment="1" applyProtection="1">
      <alignment horizontal="left" vertical="top" wrapText="1" indent="2"/>
    </xf>
    <xf numFmtId="0" fontId="6" fillId="0" borderId="12" xfId="0" applyFont="1" applyBorder="1" applyAlignment="1" applyProtection="1">
      <alignment horizontal="left" vertical="top" wrapText="1"/>
    </xf>
    <xf numFmtId="0" fontId="5" fillId="0" borderId="12" xfId="0" applyFont="1" applyBorder="1" applyAlignment="1" applyProtection="1">
      <alignment horizontal="left" vertical="top" wrapText="1" indent="1"/>
    </xf>
    <xf numFmtId="164" fontId="5" fillId="0" borderId="12" xfId="0" applyNumberFormat="1" applyFont="1" applyBorder="1" applyAlignment="1" applyProtection="1">
      <alignment horizontal="center" vertical="center" wrapText="1"/>
      <protection locked="0"/>
    </xf>
    <xf numFmtId="49" fontId="6" fillId="0" borderId="12" xfId="0" applyNumberFormat="1" applyFont="1" applyBorder="1" applyAlignment="1" applyProtection="1">
      <alignment horizontal="left" vertical="top" wrapText="1" indent="1"/>
    </xf>
    <xf numFmtId="0" fontId="11" fillId="0" borderId="0" xfId="0" applyFont="1" applyProtection="1"/>
    <xf numFmtId="49" fontId="5" fillId="0" borderId="0" xfId="0" applyNumberFormat="1" applyFont="1" applyAlignment="1" applyProtection="1">
      <alignment horizontal="left" vertical="top"/>
    </xf>
    <xf numFmtId="0" fontId="10" fillId="0" borderId="12" xfId="0" applyFont="1" applyBorder="1" applyAlignment="1" applyProtection="1">
      <alignment horizontal="center" vertical="center" wrapText="1"/>
    </xf>
    <xf numFmtId="0" fontId="9" fillId="0" borderId="12" xfId="0" applyFont="1" applyBorder="1" applyAlignment="1" applyProtection="1">
      <alignment horizontal="center" vertical="center" wrapText="1"/>
    </xf>
    <xf numFmtId="14" fontId="6" fillId="0" borderId="12" xfId="0" applyNumberFormat="1" applyFont="1" applyBorder="1" applyAlignment="1" applyProtection="1">
      <alignment horizontal="center" vertical="center" wrapText="1"/>
    </xf>
    <xf numFmtId="0" fontId="5" fillId="0" borderId="0" xfId="0" applyFont="1" applyProtection="1"/>
    <xf numFmtId="49" fontId="13" fillId="0" borderId="0" xfId="0" applyNumberFormat="1" applyFont="1" applyAlignment="1" applyProtection="1">
      <alignment vertical="center"/>
    </xf>
    <xf numFmtId="0" fontId="6" fillId="0" borderId="12"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0" fillId="0" borderId="12" xfId="0" applyFont="1" applyBorder="1" applyAlignment="1" applyProtection="1">
      <alignment horizontal="left" vertical="top" wrapText="1"/>
    </xf>
    <xf numFmtId="0" fontId="14" fillId="0" borderId="0" xfId="0" applyFont="1" applyProtection="1"/>
    <xf numFmtId="0" fontId="16" fillId="0" borderId="12" xfId="0" applyFont="1" applyBorder="1" applyAlignment="1" applyProtection="1">
      <alignment horizontal="right" vertical="top" wrapText="1"/>
    </xf>
    <xf numFmtId="164" fontId="14" fillId="0" borderId="12" xfId="0" applyNumberFormat="1" applyFont="1" applyBorder="1" applyAlignment="1" applyProtection="1">
      <alignment horizontal="center" vertical="center" wrapText="1"/>
    </xf>
    <xf numFmtId="0" fontId="10" fillId="0" borderId="12" xfId="0" applyFont="1" applyBorder="1" applyAlignment="1" applyProtection="1">
      <alignment horizontal="right" vertical="top" wrapText="1"/>
    </xf>
    <xf numFmtId="0" fontId="11" fillId="0" borderId="12" xfId="0" applyFont="1" applyBorder="1" applyAlignment="1" applyProtection="1">
      <alignment horizontal="left" vertical="top" wrapText="1"/>
    </xf>
    <xf numFmtId="0" fontId="10" fillId="0" borderId="0" xfId="0" applyFont="1" applyAlignment="1" applyProtection="1">
      <alignment horizontal="left" vertical="top" wrapText="1"/>
    </xf>
    <xf numFmtId="164" fontId="5" fillId="0" borderId="0" xfId="0" applyNumberFormat="1" applyFont="1" applyAlignment="1" applyProtection="1">
      <alignment horizontal="center" vertical="center" wrapText="1"/>
    </xf>
    <xf numFmtId="0" fontId="6" fillId="0" borderId="0" xfId="0" applyFont="1" applyProtection="1">
      <protection locked="0"/>
    </xf>
    <xf numFmtId="0" fontId="11" fillId="0" borderId="12" xfId="0" applyFont="1" applyBorder="1" applyAlignment="1" applyProtection="1">
      <alignment horizontal="center" vertical="center" wrapText="1"/>
      <protection locked="0"/>
    </xf>
    <xf numFmtId="0" fontId="11" fillId="6" borderId="5" xfId="0" applyFont="1" applyFill="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14" fontId="6" fillId="0" borderId="5" xfId="0" applyNumberFormat="1"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2" xfId="0" applyFont="1" applyBorder="1" applyAlignment="1" applyProtection="1">
      <alignment horizontal="center"/>
      <protection locked="0"/>
    </xf>
    <xf numFmtId="0" fontId="6" fillId="5" borderId="5" xfId="0" applyFont="1" applyFill="1" applyBorder="1" applyProtection="1">
      <protection locked="0"/>
    </xf>
    <xf numFmtId="0" fontId="6" fillId="5" borderId="12" xfId="0" applyFont="1" applyFill="1" applyBorder="1" applyProtection="1">
      <protection locked="0"/>
    </xf>
    <xf numFmtId="0" fontId="6" fillId="6" borderId="12" xfId="0" applyFont="1" applyFill="1" applyBorder="1" applyAlignment="1" applyProtection="1">
      <alignment horizontal="center" vertical="top" wrapText="1"/>
      <protection locked="0"/>
    </xf>
    <xf numFmtId="49" fontId="6" fillId="6" borderId="12" xfId="0" applyNumberFormat="1" applyFont="1" applyFill="1" applyBorder="1" applyAlignment="1" applyProtection="1">
      <alignment horizontal="left" vertical="top" wrapText="1"/>
      <protection locked="0"/>
    </xf>
    <xf numFmtId="164" fontId="6" fillId="0" borderId="12" xfId="0" applyNumberFormat="1" applyFont="1" applyBorder="1" applyAlignment="1" applyProtection="1">
      <alignment horizontal="center" vertical="top" wrapText="1"/>
      <protection locked="0"/>
    </xf>
    <xf numFmtId="164" fontId="6" fillId="0" borderId="12" xfId="0" applyNumberFormat="1" applyFont="1" applyBorder="1" applyAlignment="1" applyProtection="1">
      <alignment horizontal="center" vertical="center"/>
      <protection locked="0"/>
    </xf>
    <xf numFmtId="3" fontId="6" fillId="0" borderId="12" xfId="0" applyNumberFormat="1" applyFont="1" applyBorder="1" applyAlignment="1" applyProtection="1">
      <alignment horizontal="center" vertical="center"/>
      <protection locked="0"/>
    </xf>
    <xf numFmtId="0" fontId="6" fillId="0" borderId="5" xfId="0" applyFont="1" applyBorder="1" applyProtection="1">
      <protection locked="0"/>
    </xf>
    <xf numFmtId="0" fontId="6" fillId="0" borderId="12" xfId="0" applyFont="1" applyBorder="1" applyProtection="1">
      <protection locked="0"/>
    </xf>
    <xf numFmtId="0" fontId="6" fillId="0" borderId="7" xfId="0" applyFont="1" applyBorder="1" applyProtection="1">
      <protection locked="0"/>
    </xf>
    <xf numFmtId="0" fontId="6" fillId="0" borderId="12" xfId="0" applyFont="1" applyBorder="1" applyAlignment="1" applyProtection="1">
      <alignment horizontal="center" vertical="top" wrapText="1"/>
      <protection locked="0"/>
    </xf>
    <xf numFmtId="49" fontId="6" fillId="0" borderId="12" xfId="0" applyNumberFormat="1" applyFont="1" applyBorder="1" applyAlignment="1" applyProtection="1">
      <alignment horizontal="right" vertical="top" wrapText="1"/>
      <protection locked="0"/>
    </xf>
    <xf numFmtId="1" fontId="6" fillId="0" borderId="12" xfId="0" applyNumberFormat="1" applyFont="1" applyBorder="1" applyAlignment="1" applyProtection="1">
      <alignment horizontal="center" vertical="top" wrapText="1"/>
    </xf>
    <xf numFmtId="164" fontId="6" fillId="0" borderId="12" xfId="0" applyNumberFormat="1" applyFont="1" applyBorder="1" applyAlignment="1" applyProtection="1">
      <alignment horizontal="center" vertical="center"/>
    </xf>
    <xf numFmtId="3" fontId="6" fillId="0" borderId="12" xfId="0" applyNumberFormat="1" applyFont="1" applyBorder="1" applyAlignment="1" applyProtection="1">
      <alignment horizontal="center" vertical="center"/>
    </xf>
    <xf numFmtId="0" fontId="5" fillId="0" borderId="12" xfId="0" applyFont="1" applyBorder="1" applyAlignment="1" applyProtection="1">
      <alignment horizontal="left" vertical="top" wrapText="1"/>
      <protection locked="0"/>
    </xf>
    <xf numFmtId="0" fontId="6" fillId="0" borderId="0" xfId="0" applyFont="1" applyProtection="1"/>
    <xf numFmtId="0" fontId="6" fillId="6" borderId="3" xfId="0" applyFont="1" applyFill="1" applyBorder="1" applyAlignment="1" applyProtection="1">
      <alignment horizontal="center" vertical="center" wrapText="1"/>
    </xf>
    <xf numFmtId="0" fontId="6" fillId="6" borderId="12" xfId="0" applyFont="1" applyFill="1" applyBorder="1" applyAlignment="1" applyProtection="1">
      <alignment horizontal="center" vertical="center" wrapText="1"/>
    </xf>
    <xf numFmtId="0" fontId="6" fillId="6" borderId="12" xfId="0" applyFont="1" applyFill="1" applyBorder="1" applyAlignment="1" applyProtection="1">
      <alignment horizontal="center" vertical="top" wrapText="1"/>
    </xf>
    <xf numFmtId="3" fontId="6" fillId="6" borderId="12" xfId="0" applyNumberFormat="1" applyFont="1" applyFill="1" applyBorder="1" applyAlignment="1" applyProtection="1">
      <alignment horizontal="center" vertical="center" wrapText="1"/>
      <protection locked="0"/>
    </xf>
    <xf numFmtId="0" fontId="6" fillId="0" borderId="12" xfId="0" applyFont="1" applyBorder="1" applyAlignment="1" applyProtection="1">
      <alignment horizontal="center" vertical="top" wrapText="1"/>
    </xf>
    <xf numFmtId="0" fontId="6" fillId="0" borderId="12" xfId="0" applyFont="1" applyBorder="1" applyAlignment="1" applyProtection="1">
      <alignment horizontal="center" vertical="center"/>
    </xf>
    <xf numFmtId="0" fontId="6" fillId="6" borderId="12" xfId="0" applyFont="1" applyFill="1" applyBorder="1" applyAlignment="1" applyProtection="1">
      <alignment wrapText="1"/>
    </xf>
    <xf numFmtId="49" fontId="6" fillId="6" borderId="12" xfId="0" applyNumberFormat="1" applyFont="1" applyFill="1" applyBorder="1" applyAlignment="1" applyProtection="1">
      <alignment horizontal="left" vertical="top" wrapText="1"/>
    </xf>
    <xf numFmtId="0" fontId="6" fillId="6" borderId="0" xfId="0" applyFont="1" applyFill="1" applyAlignment="1" applyProtection="1">
      <alignment wrapText="1"/>
    </xf>
    <xf numFmtId="0" fontId="15" fillId="0" borderId="0" xfId="0" applyFont="1" applyProtection="1"/>
    <xf numFmtId="3" fontId="15" fillId="6" borderId="12" xfId="0" applyNumberFormat="1" applyFont="1" applyFill="1" applyBorder="1" applyAlignment="1" applyProtection="1">
      <alignment horizontal="center" vertical="center" wrapText="1"/>
    </xf>
    <xf numFmtId="0" fontId="0" fillId="0" borderId="0" xfId="0"/>
    <xf numFmtId="0" fontId="6" fillId="7" borderId="3" xfId="0" applyFont="1" applyFill="1" applyBorder="1" applyAlignment="1" applyProtection="1">
      <alignment horizontal="left" vertical="top" wrapText="1"/>
      <protection locked="0"/>
    </xf>
    <xf numFmtId="0" fontId="6" fillId="7" borderId="12" xfId="0" applyFont="1" applyFill="1" applyBorder="1" applyAlignment="1" applyProtection="1">
      <alignment horizontal="left" vertical="top" wrapText="1"/>
      <protection locked="0"/>
    </xf>
    <xf numFmtId="0" fontId="6" fillId="7" borderId="5" xfId="0" applyFont="1" applyFill="1" applyBorder="1" applyAlignment="1" applyProtection="1">
      <alignment horizontal="left" vertical="top" wrapText="1"/>
      <protection locked="0"/>
    </xf>
    <xf numFmtId="0" fontId="6" fillId="7" borderId="12" xfId="0" applyFont="1" applyFill="1" applyBorder="1" applyAlignment="1" applyProtection="1">
      <alignment horizontal="left" vertical="top" wrapText="1" indent="3"/>
      <protection locked="0"/>
    </xf>
    <xf numFmtId="0" fontId="6" fillId="7" borderId="12" xfId="0" applyFont="1" applyFill="1" applyBorder="1" applyAlignment="1" applyProtection="1">
      <alignment horizontal="center" vertical="center" wrapText="1"/>
      <protection locked="0"/>
    </xf>
    <xf numFmtId="3" fontId="6" fillId="7" borderId="12" xfId="0" applyNumberFormat="1" applyFont="1" applyFill="1" applyBorder="1" applyAlignment="1" applyProtection="1">
      <alignment horizontal="center" vertical="center" wrapText="1"/>
      <protection locked="0"/>
    </xf>
    <xf numFmtId="0" fontId="6" fillId="7" borderId="12" xfId="0" applyFont="1" applyFill="1" applyBorder="1" applyAlignment="1" applyProtection="1">
      <alignment horizontal="center" vertical="top" wrapText="1"/>
      <protection locked="0"/>
    </xf>
    <xf numFmtId="0" fontId="15" fillId="7" borderId="12" xfId="0" applyFont="1" applyFill="1" applyBorder="1" applyAlignment="1" applyProtection="1">
      <alignment horizontal="left" vertical="top" wrapText="1"/>
      <protection locked="0"/>
    </xf>
    <xf numFmtId="0" fontId="15" fillId="7" borderId="12" xfId="0" applyFont="1" applyFill="1" applyBorder="1" applyAlignment="1" applyProtection="1">
      <alignment horizontal="center" vertical="top" wrapText="1"/>
      <protection locked="0"/>
    </xf>
    <xf numFmtId="49" fontId="6" fillId="0" borderId="5" xfId="0" applyNumberFormat="1" applyFont="1" applyBorder="1" applyAlignment="1" applyProtection="1">
      <alignment horizontal="left" vertical="top" wrapText="1"/>
      <protection locked="0"/>
    </xf>
    <xf numFmtId="0" fontId="5" fillId="0" borderId="12" xfId="0" applyFont="1" applyBorder="1" applyAlignment="1">
      <alignment horizontal="center" vertical="top"/>
    </xf>
    <xf numFmtId="0" fontId="5" fillId="0" borderId="12" xfId="0" applyFont="1" applyBorder="1" applyAlignment="1">
      <alignment vertical="top" wrapText="1"/>
    </xf>
    <xf numFmtId="0" fontId="5" fillId="0" borderId="12" xfId="0" applyFont="1" applyBorder="1" applyAlignment="1">
      <alignment wrapText="1"/>
    </xf>
    <xf numFmtId="0" fontId="5" fillId="0" borderId="0" xfId="0" applyFont="1"/>
    <xf numFmtId="0" fontId="5" fillId="0" borderId="0" xfId="0" applyFont="1" applyAlignment="1">
      <alignment wrapText="1"/>
    </xf>
    <xf numFmtId="0" fontId="10" fillId="0" borderId="0" xfId="0" applyFont="1"/>
    <xf numFmtId="0" fontId="0" fillId="0" borderId="0" xfId="0" applyAlignment="1">
      <alignment wrapText="1"/>
    </xf>
    <xf numFmtId="0" fontId="6" fillId="7" borderId="12" xfId="0" applyFont="1" applyFill="1" applyBorder="1" applyAlignment="1" applyProtection="1">
      <alignment vertical="top" wrapText="1"/>
      <protection locked="0"/>
    </xf>
    <xf numFmtId="49" fontId="6" fillId="8" borderId="12" xfId="0" applyNumberFormat="1" applyFont="1" applyFill="1" applyBorder="1" applyAlignment="1" applyProtection="1">
      <alignment horizontal="center" vertical="top" wrapText="1"/>
      <protection locked="0"/>
    </xf>
    <xf numFmtId="0" fontId="6" fillId="7" borderId="3" xfId="0" applyFont="1" applyFill="1" applyBorder="1" applyAlignment="1" applyProtection="1">
      <alignment vertical="top" wrapText="1"/>
      <protection locked="0"/>
    </xf>
    <xf numFmtId="0" fontId="6" fillId="0" borderId="12" xfId="0" applyFont="1" applyBorder="1" applyAlignment="1" applyProtection="1">
      <alignment horizontal="left" vertical="top" wrapText="1" indent="2"/>
      <protection locked="0"/>
    </xf>
    <xf numFmtId="0" fontId="6" fillId="0" borderId="5" xfId="0" applyFont="1" applyBorder="1" applyAlignment="1" applyProtection="1">
      <alignment vertical="top" wrapText="1"/>
      <protection locked="0"/>
    </xf>
    <xf numFmtId="3" fontId="6" fillId="8" borderId="12" xfId="0" applyNumberFormat="1" applyFont="1" applyFill="1" applyBorder="1" applyAlignment="1" applyProtection="1">
      <alignment horizontal="center" vertical="center" wrapText="1"/>
      <protection locked="0"/>
    </xf>
    <xf numFmtId="0" fontId="6" fillId="0" borderId="12" xfId="0" applyFont="1" applyBorder="1" applyAlignment="1" applyProtection="1">
      <alignment vertical="top" wrapText="1"/>
      <protection locked="0"/>
    </xf>
    <xf numFmtId="0" fontId="6" fillId="0" borderId="5" xfId="0" applyFont="1" applyBorder="1" applyAlignment="1" applyProtection="1">
      <alignment horizontal="center" vertical="top" wrapText="1"/>
      <protection locked="0"/>
    </xf>
    <xf numFmtId="49" fontId="18" fillId="0" borderId="12" xfId="0" applyNumberFormat="1" applyFont="1" applyBorder="1" applyAlignment="1" applyProtection="1">
      <alignment horizontal="center" vertical="top" wrapText="1"/>
    </xf>
    <xf numFmtId="0" fontId="6" fillId="0" borderId="12" xfId="0" applyFont="1" applyBorder="1" applyAlignment="1" applyProtection="1">
      <alignment vertical="top" wrapText="1"/>
    </xf>
    <xf numFmtId="49" fontId="6" fillId="0" borderId="12" xfId="0" applyNumberFormat="1" applyFont="1" applyBorder="1" applyAlignment="1" applyProtection="1">
      <alignment horizontal="center" vertical="top" wrapText="1"/>
    </xf>
    <xf numFmtId="3" fontId="5" fillId="0" borderId="0" xfId="0" applyNumberFormat="1" applyFont="1" applyAlignment="1" applyProtection="1">
      <alignment horizontal="center" vertical="center" wrapText="1"/>
      <protection locked="0"/>
    </xf>
    <xf numFmtId="0" fontId="10" fillId="0" borderId="0" xfId="0" applyFont="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20" fillId="0" borderId="0" xfId="0" applyFont="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vertical="center"/>
      <protection locked="0"/>
    </xf>
    <xf numFmtId="0" fontId="6" fillId="0" borderId="3" xfId="0" applyFont="1" applyBorder="1" applyAlignment="1" applyProtection="1">
      <alignment horizontal="center" vertical="top" wrapText="1"/>
      <protection locked="0"/>
    </xf>
    <xf numFmtId="0" fontId="6" fillId="0" borderId="1"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5" xfId="0" applyFont="1" applyBorder="1" applyAlignment="1" applyProtection="1">
      <alignment horizontal="left" vertical="top" wrapText="1" indent="2"/>
      <protection locked="0"/>
    </xf>
    <xf numFmtId="0" fontId="6" fillId="0" borderId="16"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indent="2"/>
      <protection locked="0"/>
    </xf>
    <xf numFmtId="0" fontId="6" fillId="0" borderId="15" xfId="0" applyFont="1" applyBorder="1" applyAlignment="1" applyProtection="1">
      <alignment horizontal="center" vertical="center" wrapText="1"/>
    </xf>
    <xf numFmtId="0" fontId="6" fillId="0" borderId="10" xfId="0" applyFont="1" applyBorder="1" applyAlignment="1" applyProtection="1">
      <alignment horizontal="left" vertical="top" wrapText="1"/>
      <protection locked="0"/>
    </xf>
    <xf numFmtId="0" fontId="6" fillId="0" borderId="17" xfId="0" applyFont="1" applyBorder="1" applyAlignment="1" applyProtection="1">
      <alignment horizontal="center" vertical="center" wrapText="1"/>
      <protection locked="0"/>
    </xf>
    <xf numFmtId="0" fontId="6" fillId="0" borderId="17" xfId="0" applyFont="1" applyBorder="1" applyAlignment="1" applyProtection="1">
      <alignment horizontal="center" vertical="top" wrapText="1"/>
      <protection locked="0"/>
    </xf>
    <xf numFmtId="0" fontId="6" fillId="0" borderId="17" xfId="0" applyFont="1" applyBorder="1" applyAlignment="1" applyProtection="1">
      <alignment horizontal="left" vertical="top" wrapText="1"/>
      <protection locked="0"/>
    </xf>
    <xf numFmtId="0" fontId="6" fillId="0" borderId="16" xfId="0" applyFont="1" applyBorder="1" applyAlignment="1" applyProtection="1">
      <alignment horizontal="center" vertical="center" wrapText="1"/>
      <protection locked="0"/>
    </xf>
    <xf numFmtId="0" fontId="21" fillId="0" borderId="12" xfId="0" applyFont="1" applyBorder="1" applyAlignment="1" applyProtection="1">
      <alignment horizontal="left" vertical="top" wrapText="1" indent="2"/>
      <protection locked="0"/>
    </xf>
    <xf numFmtId="0" fontId="6" fillId="6" borderId="12" xfId="0" applyFont="1" applyFill="1" applyBorder="1" applyAlignment="1" applyProtection="1">
      <alignment horizontal="center" vertical="center" wrapText="1"/>
      <protection locked="0"/>
    </xf>
    <xf numFmtId="0" fontId="6" fillId="0" borderId="18" xfId="0" applyFont="1" applyBorder="1" applyAlignment="1" applyProtection="1">
      <alignment horizontal="left" vertical="top" wrapText="1"/>
      <protection locked="0"/>
    </xf>
    <xf numFmtId="0" fontId="5" fillId="0" borderId="0" xfId="0" applyFont="1" applyProtection="1">
      <protection locked="0"/>
    </xf>
    <xf numFmtId="0" fontId="5" fillId="0" borderId="1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49" fontId="6" fillId="0" borderId="12" xfId="0" applyNumberFormat="1" applyFont="1" applyBorder="1" applyAlignment="1" applyProtection="1">
      <alignment horizontal="left" vertical="top" wrapText="1"/>
      <protection locked="0"/>
    </xf>
    <xf numFmtId="0" fontId="5" fillId="0" borderId="0" xfId="0" applyFont="1" applyAlignment="1" applyProtection="1">
      <alignment horizontal="left" vertical="top"/>
      <protection locked="0"/>
    </xf>
    <xf numFmtId="0" fontId="19" fillId="0" borderId="0" xfId="0" applyFont="1"/>
    <xf numFmtId="0" fontId="19" fillId="0" borderId="0" xfId="0" applyFont="1" applyAlignment="1">
      <alignment horizontal="left"/>
    </xf>
    <xf numFmtId="0" fontId="19" fillId="0" borderId="0" xfId="0" applyFont="1" applyAlignment="1">
      <alignment vertical="center" wrapText="1"/>
    </xf>
    <xf numFmtId="14" fontId="19" fillId="0" borderId="0" xfId="0" applyNumberFormat="1" applyFont="1" applyAlignment="1">
      <alignment horizontal="left"/>
    </xf>
    <xf numFmtId="0" fontId="3" fillId="0" borderId="0" xfId="18"/>
    <xf numFmtId="0" fontId="3" fillId="0" borderId="0" xfId="18" applyAlignment="1">
      <alignment horizontal="center"/>
    </xf>
    <xf numFmtId="0" fontId="31" fillId="0" borderId="0" xfId="18" applyFont="1" applyAlignment="1">
      <alignment horizontal="center"/>
    </xf>
    <xf numFmtId="0" fontId="10" fillId="0" borderId="12" xfId="18" applyFont="1" applyBorder="1" applyAlignment="1">
      <alignment horizontal="center" vertical="top" wrapText="1"/>
    </xf>
    <xf numFmtId="0" fontId="3" fillId="0" borderId="12" xfId="18" applyBorder="1"/>
    <xf numFmtId="0" fontId="3" fillId="0" borderId="12" xfId="18" applyBorder="1" applyAlignment="1">
      <alignment horizontal="center"/>
    </xf>
    <xf numFmtId="0" fontId="3" fillId="0" borderId="0" xfId="18" applyAlignment="1">
      <alignment horizontal="center"/>
    </xf>
    <xf numFmtId="0" fontId="31" fillId="0" borderId="0" xfId="18" applyFont="1" applyAlignment="1">
      <alignment horizontal="center"/>
    </xf>
    <xf numFmtId="0" fontId="10" fillId="0" borderId="12" xfId="18" applyFont="1" applyBorder="1" applyAlignment="1">
      <alignment horizontal="center" vertical="center" wrapText="1"/>
    </xf>
    <xf numFmtId="0" fontId="2" fillId="0" borderId="0" xfId="18" applyFont="1"/>
    <xf numFmtId="0" fontId="31" fillId="0" borderId="5" xfId="18" applyFont="1" applyBorder="1" applyAlignment="1">
      <alignment horizontal="center" vertical="top" wrapText="1"/>
    </xf>
    <xf numFmtId="0" fontId="6" fillId="0" borderId="5"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32" fillId="0" borderId="0" xfId="0" applyFont="1" applyAlignment="1">
      <alignment vertical="top" wrapText="1"/>
    </xf>
    <xf numFmtId="0" fontId="32" fillId="0" borderId="12" xfId="0" applyFont="1" applyBorder="1" applyAlignment="1">
      <alignment vertical="top" wrapText="1"/>
    </xf>
    <xf numFmtId="0" fontId="32" fillId="0" borderId="12" xfId="18" applyFont="1" applyBorder="1" applyAlignment="1">
      <alignment horizontal="center" vertical="top" wrapText="1"/>
    </xf>
    <xf numFmtId="0" fontId="32" fillId="0" borderId="12" xfId="18" applyFont="1" applyBorder="1" applyAlignment="1">
      <alignment vertical="top" wrapText="1"/>
    </xf>
    <xf numFmtId="14" fontId="6" fillId="0" borderId="5" xfId="0" applyNumberFormat="1" applyFont="1" applyBorder="1" applyAlignment="1" applyProtection="1">
      <alignment horizontal="left" vertical="top" wrapText="1"/>
      <protection locked="0"/>
    </xf>
    <xf numFmtId="0" fontId="6" fillId="0" borderId="12" xfId="0" applyFont="1" applyFill="1" applyBorder="1" applyAlignment="1" applyProtection="1">
      <alignment horizontal="left" vertical="top" wrapText="1"/>
      <protection locked="0"/>
    </xf>
    <xf numFmtId="0" fontId="6" fillId="0" borderId="5" xfId="0" applyFont="1" applyBorder="1" applyAlignment="1">
      <alignment horizontal="left" vertical="top" wrapText="1"/>
    </xf>
    <xf numFmtId="0" fontId="33" fillId="0" borderId="5" xfId="19" applyBorder="1" applyAlignment="1">
      <alignment horizontal="left" vertical="top" wrapText="1"/>
    </xf>
    <xf numFmtId="165" fontId="6" fillId="0" borderId="5" xfId="0" applyNumberFormat="1" applyFont="1" applyBorder="1" applyAlignment="1" applyProtection="1">
      <alignment horizontal="center" vertical="top" wrapText="1"/>
      <protection locked="0"/>
    </xf>
    <xf numFmtId="3" fontId="6" fillId="0" borderId="12" xfId="0" applyNumberFormat="1" applyFont="1" applyBorder="1" applyAlignment="1" applyProtection="1">
      <alignment horizontal="center" vertical="top" wrapText="1"/>
      <protection locked="0"/>
    </xf>
    <xf numFmtId="14" fontId="6" fillId="0" borderId="12" xfId="0" applyNumberFormat="1" applyFont="1" applyFill="1" applyBorder="1" applyAlignment="1" applyProtection="1">
      <alignment horizontal="left" vertical="top" wrapText="1"/>
      <protection locked="0"/>
    </xf>
    <xf numFmtId="0" fontId="33" fillId="0" borderId="5" xfId="19" applyBorder="1" applyAlignment="1" applyProtection="1">
      <alignment horizontal="left" vertical="top" wrapText="1"/>
      <protection locked="0"/>
    </xf>
    <xf numFmtId="0" fontId="33" fillId="0" borderId="12" xfId="19" applyBorder="1" applyAlignment="1" applyProtection="1">
      <alignment horizontal="center" vertical="top" wrapText="1"/>
      <protection locked="0"/>
    </xf>
    <xf numFmtId="14" fontId="6" fillId="0" borderId="12" xfId="0" applyNumberFormat="1" applyFont="1" applyBorder="1" applyAlignment="1">
      <alignment horizontal="left" vertical="top" wrapText="1"/>
    </xf>
    <xf numFmtId="0" fontId="6" fillId="0" borderId="12" xfId="0" applyFont="1" applyBorder="1" applyAlignment="1">
      <alignment horizontal="left" vertical="top" wrapText="1"/>
    </xf>
    <xf numFmtId="0" fontId="33" fillId="0" borderId="12" xfId="19" applyFill="1" applyBorder="1" applyAlignment="1" applyProtection="1">
      <alignment horizontal="left" vertical="top" wrapText="1"/>
      <protection locked="0"/>
    </xf>
    <xf numFmtId="0" fontId="33" fillId="0" borderId="12" xfId="19" applyFill="1" applyBorder="1" applyAlignment="1">
      <alignment wrapText="1"/>
    </xf>
    <xf numFmtId="3" fontId="6" fillId="0" borderId="12" xfId="0" applyNumberFormat="1" applyFont="1" applyFill="1" applyBorder="1" applyAlignment="1" applyProtection="1">
      <alignment horizontal="center" vertical="center" wrapText="1"/>
      <protection locked="0"/>
    </xf>
    <xf numFmtId="3" fontId="6" fillId="0" borderId="0" xfId="0" applyNumberFormat="1" applyFont="1" applyFill="1" applyBorder="1" applyAlignment="1" applyProtection="1">
      <alignment horizontal="center" vertical="center" wrapText="1"/>
      <protection locked="0"/>
    </xf>
    <xf numFmtId="164" fontId="6" fillId="0" borderId="0" xfId="0" applyNumberFormat="1" applyFont="1" applyFill="1" applyBorder="1" applyAlignment="1" applyProtection="1">
      <alignment horizontal="center" vertical="center" wrapText="1"/>
      <protection locked="0"/>
    </xf>
    <xf numFmtId="0" fontId="10" fillId="0" borderId="0" xfId="0" applyFont="1" applyBorder="1" applyProtection="1">
      <protection locked="0"/>
    </xf>
    <xf numFmtId="0" fontId="6" fillId="0" borderId="12" xfId="0" applyNumberFormat="1" applyFont="1" applyBorder="1" applyAlignment="1" applyProtection="1">
      <alignment horizontal="left" vertical="top" wrapText="1"/>
      <protection locked="0"/>
    </xf>
    <xf numFmtId="14" fontId="6" fillId="0" borderId="12" xfId="0" applyNumberFormat="1" applyFont="1" applyBorder="1" applyAlignment="1" applyProtection="1">
      <alignment horizontal="left" vertical="top" wrapText="1"/>
      <protection locked="0"/>
    </xf>
    <xf numFmtId="3" fontId="35" fillId="0" borderId="19" xfId="0" applyNumberFormat="1" applyFont="1" applyBorder="1" applyAlignment="1" applyProtection="1">
      <alignment horizontal="center" vertical="center" wrapText="1"/>
      <protection locked="0"/>
    </xf>
    <xf numFmtId="3" fontId="5" fillId="0" borderId="12" xfId="0" applyNumberFormat="1" applyFont="1" applyFill="1" applyBorder="1" applyAlignment="1" applyProtection="1">
      <alignment horizontal="center" vertical="center" wrapText="1"/>
      <protection locked="0"/>
    </xf>
    <xf numFmtId="3" fontId="5" fillId="0" borderId="5" xfId="0" applyNumberFormat="1" applyFont="1" applyFill="1" applyBorder="1" applyAlignment="1" applyProtection="1">
      <alignment horizontal="center" vertical="center" wrapText="1"/>
      <protection locked="0"/>
    </xf>
    <xf numFmtId="3" fontId="5" fillId="0" borderId="10" xfId="0" applyNumberFormat="1" applyFont="1" applyFill="1" applyBorder="1" applyAlignment="1" applyProtection="1">
      <alignment horizontal="center" vertical="center" wrapText="1"/>
      <protection locked="0"/>
    </xf>
    <xf numFmtId="3" fontId="35" fillId="0" borderId="10" xfId="0" applyNumberFormat="1" applyFont="1" applyBorder="1" applyAlignment="1" applyProtection="1">
      <alignment horizontal="center" vertical="center" wrapText="1"/>
      <protection locked="0"/>
    </xf>
    <xf numFmtId="0" fontId="35" fillId="0" borderId="12" xfId="0" applyFont="1" applyBorder="1" applyAlignment="1" applyProtection="1">
      <alignment horizontal="left" vertical="top" wrapText="1"/>
      <protection locked="0"/>
    </xf>
    <xf numFmtId="0" fontId="35" fillId="0" borderId="5" xfId="0" applyFont="1" applyBorder="1" applyAlignment="1" applyProtection="1">
      <alignment horizontal="left" vertical="top" wrapText="1"/>
      <protection locked="0"/>
    </xf>
    <xf numFmtId="49" fontId="6" fillId="9" borderId="12" xfId="0" applyNumberFormat="1" applyFont="1" applyFill="1" applyBorder="1" applyAlignment="1" applyProtection="1">
      <alignment horizontal="left" vertical="top" wrapText="1"/>
      <protection locked="0"/>
    </xf>
    <xf numFmtId="49" fontId="6" fillId="9" borderId="5" xfId="0" applyNumberFormat="1" applyFont="1" applyFill="1" applyBorder="1" applyAlignment="1" applyProtection="1">
      <alignment horizontal="left" vertical="top" wrapText="1"/>
      <protection locked="0"/>
    </xf>
    <xf numFmtId="3" fontId="6" fillId="0" borderId="12" xfId="0" applyNumberFormat="1" applyFont="1" applyFill="1" applyBorder="1" applyAlignment="1" applyProtection="1">
      <alignment horizontal="center" vertical="center"/>
      <protection locked="0"/>
    </xf>
    <xf numFmtId="0" fontId="6" fillId="0" borderId="12" xfId="0" applyFont="1" applyBorder="1" applyAlignment="1" applyProtection="1">
      <alignment vertical="center" wrapText="1"/>
      <protection locked="0"/>
    </xf>
    <xf numFmtId="0" fontId="6" fillId="0" borderId="12" xfId="0" applyFont="1" applyFill="1" applyBorder="1" applyAlignment="1" applyProtection="1">
      <alignment vertical="center" wrapText="1"/>
      <protection locked="0"/>
    </xf>
    <xf numFmtId="0" fontId="6" fillId="0" borderId="12" xfId="0" applyFont="1" applyBorder="1" applyAlignment="1" applyProtection="1">
      <alignment wrapText="1"/>
      <protection locked="0"/>
    </xf>
    <xf numFmtId="164" fontId="5" fillId="0" borderId="12" xfId="0" applyNumberFormat="1" applyFont="1" applyFill="1" applyBorder="1" applyAlignment="1" applyProtection="1">
      <alignment horizontal="center" vertical="center" wrapText="1"/>
      <protection locked="0"/>
    </xf>
    <xf numFmtId="0" fontId="6" fillId="0" borderId="12" xfId="0" applyFont="1" applyBorder="1" applyAlignment="1" applyProtection="1">
      <alignment horizontal="center" vertical="top" wrapText="1"/>
      <protection locked="0"/>
    </xf>
    <xf numFmtId="0" fontId="11" fillId="0" borderId="0" xfId="0" applyFont="1" applyAlignment="1" applyProtection="1">
      <alignment wrapText="1"/>
      <protection locked="0"/>
    </xf>
    <xf numFmtId="0" fontId="6" fillId="0" borderId="7" xfId="0" applyFont="1" applyBorder="1" applyAlignment="1" applyProtection="1">
      <alignment horizontal="center" vertical="top" wrapText="1"/>
      <protection locked="0"/>
    </xf>
    <xf numFmtId="49" fontId="6" fillId="0" borderId="12" xfId="0" applyNumberFormat="1" applyFont="1" applyBorder="1" applyAlignment="1" applyProtection="1">
      <alignment horizontal="center" vertical="top" wrapText="1"/>
      <protection locked="0"/>
    </xf>
    <xf numFmtId="0" fontId="18" fillId="7" borderId="12" xfId="0" applyFont="1" applyFill="1" applyBorder="1" applyAlignment="1" applyProtection="1">
      <alignment horizontal="left" vertical="top" wrapText="1"/>
      <protection locked="0"/>
    </xf>
    <xf numFmtId="0" fontId="18" fillId="0" borderId="12" xfId="0" applyFont="1" applyFill="1" applyBorder="1" applyAlignment="1" applyProtection="1">
      <alignment horizontal="left" vertical="top" wrapText="1"/>
      <protection locked="0"/>
    </xf>
    <xf numFmtId="0" fontId="6" fillId="0" borderId="3" xfId="0" applyFont="1" applyFill="1" applyBorder="1" applyAlignment="1">
      <alignment horizontal="left" vertical="top" wrapText="1"/>
    </xf>
    <xf numFmtId="0" fontId="6" fillId="0" borderId="3" xfId="0" applyFont="1" applyFill="1" applyBorder="1" applyAlignment="1" applyProtection="1">
      <alignment horizontal="left" vertical="top" wrapText="1"/>
      <protection locked="0"/>
    </xf>
    <xf numFmtId="164" fontId="6" fillId="7" borderId="5" xfId="0" applyNumberFormat="1" applyFont="1" applyFill="1" applyBorder="1" applyAlignment="1" applyProtection="1">
      <alignment horizontal="center" vertical="center" wrapText="1"/>
      <protection locked="0"/>
    </xf>
    <xf numFmtId="0" fontId="5" fillId="0" borderId="12" xfId="0" applyFont="1" applyBorder="1" applyAlignment="1">
      <alignment horizontal="center" wrapText="1"/>
    </xf>
    <xf numFmtId="0" fontId="6" fillId="7" borderId="12" xfId="0" applyFont="1" applyFill="1" applyBorder="1" applyAlignment="1" applyProtection="1">
      <alignment horizontal="center" wrapText="1"/>
      <protection locked="0"/>
    </xf>
    <xf numFmtId="0" fontId="6" fillId="0" borderId="7" xfId="0" applyFont="1" applyFill="1" applyBorder="1" applyAlignment="1" applyProtection="1">
      <alignment horizontal="left" vertical="top" wrapText="1"/>
      <protection locked="0"/>
    </xf>
    <xf numFmtId="0" fontId="6" fillId="0" borderId="12" xfId="0" applyFont="1" applyFill="1" applyBorder="1" applyAlignment="1" applyProtection="1">
      <alignment horizontal="left" vertical="top" wrapText="1"/>
      <protection locked="0"/>
    </xf>
    <xf numFmtId="0" fontId="6" fillId="0" borderId="12" xfId="0" applyFont="1" applyBorder="1" applyAlignment="1" applyProtection="1">
      <alignment horizontal="center" vertical="top" wrapText="1"/>
      <protection locked="0"/>
    </xf>
    <xf numFmtId="49" fontId="6" fillId="0" borderId="5" xfId="0" applyNumberFormat="1" applyFont="1" applyFill="1" applyBorder="1" applyAlignment="1" applyProtection="1">
      <alignment horizontal="center" vertical="top" wrapText="1"/>
      <protection locked="0"/>
    </xf>
    <xf numFmtId="3" fontId="6" fillId="0" borderId="5" xfId="0" applyNumberFormat="1" applyFont="1" applyFill="1" applyBorder="1" applyAlignment="1" applyProtection="1">
      <alignment horizontal="center" vertical="center" wrapText="1"/>
      <protection locked="0"/>
    </xf>
    <xf numFmtId="164" fontId="6" fillId="7" borderId="12" xfId="0" applyNumberFormat="1" applyFont="1" applyFill="1" applyBorder="1" applyAlignment="1" applyProtection="1">
      <alignment horizontal="center" vertical="center" wrapText="1"/>
      <protection locked="0"/>
    </xf>
    <xf numFmtId="0" fontId="6" fillId="0" borderId="12" xfId="0" applyFont="1" applyFill="1" applyBorder="1" applyAlignment="1" applyProtection="1">
      <alignment horizontal="left" vertical="top" wrapText="1"/>
      <protection locked="0"/>
    </xf>
    <xf numFmtId="14" fontId="34" fillId="0" borderId="12" xfId="0" applyNumberFormat="1" applyFont="1" applyFill="1" applyBorder="1" applyAlignment="1">
      <alignment horizontal="left" wrapText="1"/>
    </xf>
    <xf numFmtId="0" fontId="34" fillId="0" borderId="12" xfId="0" applyFont="1" applyFill="1" applyBorder="1" applyAlignment="1">
      <alignment wrapText="1"/>
    </xf>
    <xf numFmtId="0" fontId="6" fillId="0" borderId="12" xfId="0" applyFont="1" applyFill="1" applyBorder="1" applyAlignment="1" applyProtection="1">
      <alignment horizontal="left" vertical="top" wrapText="1"/>
      <protection locked="0"/>
    </xf>
    <xf numFmtId="0" fontId="33" fillId="0" borderId="12" xfId="19" applyBorder="1" applyAlignment="1" applyProtection="1">
      <alignment horizontal="left" vertical="top" wrapText="1"/>
      <protection locked="0"/>
    </xf>
    <xf numFmtId="0" fontId="6" fillId="0" borderId="12" xfId="0" applyFont="1" applyFill="1" applyBorder="1" applyAlignment="1" applyProtection="1">
      <alignment horizontal="center" vertical="center"/>
      <protection locked="0"/>
    </xf>
    <xf numFmtId="164" fontId="6" fillId="0" borderId="12" xfId="0" applyNumberFormat="1" applyFont="1" applyFill="1" applyBorder="1" applyAlignment="1" applyProtection="1">
      <alignment horizontal="center" vertical="center" wrapText="1"/>
      <protection locked="0"/>
    </xf>
    <xf numFmtId="49" fontId="6" fillId="0" borderId="12" xfId="0" applyNumberFormat="1" applyFont="1" applyFill="1" applyBorder="1" applyAlignment="1" applyProtection="1">
      <alignment horizontal="left" vertical="top" wrapText="1"/>
      <protection locked="0"/>
    </xf>
    <xf numFmtId="0" fontId="11" fillId="8" borderId="12" xfId="0" applyFont="1" applyFill="1" applyBorder="1" applyAlignment="1" applyProtection="1">
      <alignment horizontal="center"/>
      <protection locked="0"/>
    </xf>
    <xf numFmtId="0" fontId="6" fillId="0" borderId="12" xfId="0" applyFont="1" applyBorder="1" applyAlignment="1" applyProtection="1">
      <alignment horizontal="left" vertical="top" wrapText="1"/>
      <protection locked="0"/>
    </xf>
    <xf numFmtId="0" fontId="6" fillId="0" borderId="12" xfId="0" applyNumberFormat="1" applyFont="1" applyBorder="1" applyAlignment="1" applyProtection="1">
      <alignment horizontal="left" vertical="top" wrapText="1"/>
      <protection locked="0"/>
    </xf>
    <xf numFmtId="0" fontId="6" fillId="0" borderId="18" xfId="0" applyFont="1" applyBorder="1" applyAlignment="1" applyProtection="1">
      <alignment horizontal="left" vertical="top" wrapText="1" indent="2"/>
      <protection locked="0"/>
    </xf>
    <xf numFmtId="0" fontId="6" fillId="0" borderId="18" xfId="0" applyNumberFormat="1"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10" fillId="0" borderId="18" xfId="0" applyFont="1" applyBorder="1" applyAlignment="1" applyProtection="1">
      <alignment horizontal="left" vertical="top" wrapText="1"/>
      <protection locked="0"/>
    </xf>
    <xf numFmtId="3" fontId="6" fillId="10" borderId="12" xfId="0" applyNumberFormat="1" applyFont="1" applyFill="1" applyBorder="1" applyAlignment="1" applyProtection="1">
      <alignment horizontal="center" vertical="center" wrapText="1"/>
      <protection locked="0"/>
    </xf>
    <xf numFmtId="0" fontId="6" fillId="11" borderId="12" xfId="0" applyFont="1" applyFill="1" applyBorder="1" applyAlignment="1" applyProtection="1">
      <alignment vertical="top" wrapText="1"/>
      <protection locked="0"/>
    </xf>
    <xf numFmtId="0" fontId="6" fillId="11" borderId="12" xfId="0" applyFont="1" applyFill="1" applyBorder="1" applyAlignment="1" applyProtection="1">
      <alignment horizontal="left" vertical="top" wrapText="1"/>
      <protection locked="0"/>
    </xf>
    <xf numFmtId="0" fontId="6" fillId="12" borderId="12" xfId="0" applyFont="1" applyFill="1" applyBorder="1" applyAlignment="1" applyProtection="1">
      <alignment horizontal="left" vertical="top" wrapText="1"/>
      <protection locked="0"/>
    </xf>
    <xf numFmtId="0" fontId="6" fillId="11" borderId="12" xfId="0" applyFont="1" applyFill="1" applyBorder="1" applyAlignment="1" applyProtection="1">
      <alignment horizontal="center" vertical="center" wrapText="1"/>
      <protection locked="0"/>
    </xf>
    <xf numFmtId="0" fontId="6" fillId="11" borderId="3" xfId="0" applyFont="1" applyFill="1" applyBorder="1" applyAlignment="1" applyProtection="1">
      <alignment horizontal="center" vertical="center" wrapText="1"/>
      <protection locked="0"/>
    </xf>
    <xf numFmtId="0" fontId="6" fillId="11" borderId="13" xfId="0" applyFont="1" applyFill="1" applyBorder="1" applyAlignment="1" applyProtection="1">
      <alignment horizontal="center" vertical="center" wrapText="1"/>
      <protection locked="0"/>
    </xf>
    <xf numFmtId="3" fontId="6" fillId="11" borderId="12" xfId="0" applyNumberFormat="1" applyFont="1" applyFill="1" applyBorder="1" applyAlignment="1" applyProtection="1">
      <alignment horizontal="center" vertical="center" wrapText="1"/>
      <protection locked="0"/>
    </xf>
    <xf numFmtId="49" fontId="6" fillId="12" borderId="12" xfId="0" applyNumberFormat="1" applyFont="1" applyFill="1" applyBorder="1" applyAlignment="1" applyProtection="1">
      <alignment horizontal="center" vertical="top" wrapText="1"/>
      <protection locked="0"/>
    </xf>
    <xf numFmtId="0" fontId="33" fillId="12" borderId="12" xfId="19" applyFill="1" applyBorder="1" applyAlignment="1">
      <alignment wrapText="1"/>
    </xf>
    <xf numFmtId="164" fontId="6" fillId="11" borderId="5" xfId="0" applyNumberFormat="1" applyFont="1" applyFill="1" applyBorder="1" applyAlignment="1" applyProtection="1">
      <alignment horizontal="center" vertical="center" wrapText="1"/>
      <protection locked="0"/>
    </xf>
    <xf numFmtId="0" fontId="5" fillId="12" borderId="12" xfId="0" applyFont="1" applyFill="1" applyBorder="1" applyAlignment="1">
      <alignment horizontal="center" wrapText="1"/>
    </xf>
    <xf numFmtId="49" fontId="6" fillId="12" borderId="5" xfId="0" applyNumberFormat="1" applyFont="1" applyFill="1" applyBorder="1" applyAlignment="1" applyProtection="1">
      <alignment horizontal="center" vertical="top" wrapText="1"/>
      <protection locked="0"/>
    </xf>
    <xf numFmtId="3" fontId="6" fillId="12" borderId="5" xfId="0" applyNumberFormat="1" applyFont="1" applyFill="1" applyBorder="1" applyAlignment="1" applyProtection="1">
      <alignment horizontal="center" vertical="center" wrapText="1"/>
      <protection locked="0"/>
    </xf>
    <xf numFmtId="0" fontId="7" fillId="0" borderId="0" xfId="0" applyFont="1" applyAlignment="1" applyProtection="1">
      <alignment horizontal="center"/>
      <protection locked="0"/>
    </xf>
    <xf numFmtId="0" fontId="8" fillId="0" borderId="1" xfId="0" applyFont="1" applyBorder="1" applyAlignment="1" applyProtection="1">
      <alignment horizontal="center" vertical="top"/>
      <protection locked="0"/>
    </xf>
    <xf numFmtId="49" fontId="6" fillId="0" borderId="3" xfId="0" applyNumberFormat="1" applyFont="1" applyBorder="1" applyAlignment="1" applyProtection="1">
      <alignment horizontal="center" vertical="top" wrapText="1"/>
      <protection locked="0"/>
    </xf>
    <xf numFmtId="49" fontId="6" fillId="0" borderId="7" xfId="0" applyNumberFormat="1" applyFont="1" applyBorder="1" applyAlignment="1" applyProtection="1">
      <alignment horizontal="center" vertical="top" wrapText="1"/>
      <protection locked="0"/>
    </xf>
    <xf numFmtId="0" fontId="6" fillId="0" borderId="3"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49" fontId="5" fillId="0" borderId="12" xfId="0" applyNumberFormat="1" applyFont="1" applyBorder="1" applyAlignment="1" applyProtection="1">
      <alignment horizontal="center" vertical="top" wrapText="1"/>
      <protection locked="0"/>
    </xf>
    <xf numFmtId="0" fontId="6" fillId="0" borderId="12" xfId="0" applyFont="1" applyBorder="1" applyAlignment="1" applyProtection="1">
      <alignment horizontal="left" vertical="top" wrapText="1"/>
      <protection locked="0"/>
    </xf>
    <xf numFmtId="49" fontId="5" fillId="0" borderId="3" xfId="0" applyNumberFormat="1" applyFont="1" applyBorder="1" applyAlignment="1" applyProtection="1">
      <alignment horizontal="center" vertical="top" wrapText="1"/>
      <protection locked="0"/>
    </xf>
    <xf numFmtId="49" fontId="5" fillId="0" borderId="7" xfId="0" applyNumberFormat="1" applyFont="1" applyBorder="1" applyAlignment="1" applyProtection="1">
      <alignment horizontal="center" vertical="top" wrapText="1"/>
      <protection locked="0"/>
    </xf>
    <xf numFmtId="49" fontId="5" fillId="0" borderId="5" xfId="0" applyNumberFormat="1" applyFont="1" applyBorder="1" applyAlignment="1" applyProtection="1">
      <alignment horizontal="center" vertical="top" wrapText="1"/>
      <protection locked="0"/>
    </xf>
    <xf numFmtId="0" fontId="6" fillId="0" borderId="5" xfId="0" applyFont="1" applyBorder="1" applyAlignment="1" applyProtection="1">
      <alignment horizontal="left" vertical="top" wrapText="1"/>
      <protection locked="0"/>
    </xf>
    <xf numFmtId="49" fontId="6" fillId="0" borderId="5" xfId="0" applyNumberFormat="1" applyFont="1" applyBorder="1" applyAlignment="1" applyProtection="1">
      <alignment horizontal="center" vertical="top" wrapText="1"/>
      <protection locked="0"/>
    </xf>
    <xf numFmtId="0" fontId="5" fillId="0" borderId="1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49" fontId="13" fillId="0" borderId="0" xfId="0" applyNumberFormat="1" applyFont="1" applyAlignment="1" applyProtection="1">
      <alignment horizontal="center"/>
      <protection locked="0"/>
    </xf>
    <xf numFmtId="49" fontId="5" fillId="0" borderId="3" xfId="0" applyNumberFormat="1" applyFont="1" applyBorder="1" applyAlignment="1" applyProtection="1">
      <alignment horizontal="center" vertical="center" wrapText="1"/>
      <protection locked="0"/>
    </xf>
    <xf numFmtId="49" fontId="5" fillId="0" borderId="5" xfId="0" applyNumberFormat="1"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top" wrapText="1"/>
    </xf>
    <xf numFmtId="49" fontId="5" fillId="0" borderId="7" xfId="0" applyNumberFormat="1" applyFont="1" applyBorder="1" applyAlignment="1" applyProtection="1">
      <alignment horizontal="center" vertical="top" wrapText="1"/>
    </xf>
    <xf numFmtId="49" fontId="5" fillId="0" borderId="5" xfId="0" applyNumberFormat="1" applyFont="1" applyBorder="1" applyAlignment="1" applyProtection="1">
      <alignment horizontal="center" vertical="top" wrapText="1"/>
    </xf>
    <xf numFmtId="0" fontId="11" fillId="0" borderId="0" xfId="0" applyFont="1" applyAlignment="1" applyProtection="1">
      <alignment horizontal="left" vertical="top" wrapText="1"/>
    </xf>
    <xf numFmtId="49" fontId="11" fillId="0" borderId="0" xfId="0" applyNumberFormat="1" applyFont="1" applyAlignment="1" applyProtection="1">
      <alignment horizontal="left" vertical="top" wrapText="1"/>
    </xf>
    <xf numFmtId="49" fontId="5" fillId="0" borderId="12" xfId="0" applyNumberFormat="1" applyFont="1" applyBorder="1" applyAlignment="1" applyProtection="1">
      <alignment horizontal="center" vertical="top" wrapText="1"/>
    </xf>
    <xf numFmtId="0" fontId="5" fillId="0" borderId="12" xfId="0" applyFont="1" applyBorder="1" applyAlignment="1" applyProtection="1">
      <alignment horizontal="center" vertical="center" wrapText="1"/>
    </xf>
    <xf numFmtId="164" fontId="5" fillId="0" borderId="12" xfId="0" applyNumberFormat="1" applyFont="1" applyBorder="1" applyAlignment="1" applyProtection="1">
      <alignment horizontal="center" vertical="center" wrapText="1"/>
    </xf>
    <xf numFmtId="49" fontId="5" fillId="2" borderId="12" xfId="0" applyNumberFormat="1" applyFont="1" applyFill="1" applyBorder="1" applyAlignment="1" applyProtection="1">
      <alignment horizontal="center" vertical="top" wrapText="1"/>
    </xf>
    <xf numFmtId="0" fontId="5" fillId="2" borderId="12" xfId="0" applyFont="1" applyFill="1" applyBorder="1" applyAlignment="1" applyProtection="1">
      <alignment horizontal="center" vertical="center" wrapText="1"/>
    </xf>
    <xf numFmtId="164" fontId="6" fillId="2" borderId="12" xfId="0" applyNumberFormat="1" applyFont="1" applyFill="1" applyBorder="1" applyAlignment="1" applyProtection="1">
      <alignment horizontal="center" vertical="center" wrapText="1"/>
    </xf>
    <xf numFmtId="49" fontId="5" fillId="4" borderId="12" xfId="0" applyNumberFormat="1" applyFont="1" applyFill="1" applyBorder="1" applyAlignment="1" applyProtection="1">
      <alignment horizontal="center" vertical="top" wrapText="1"/>
    </xf>
    <xf numFmtId="0" fontId="5" fillId="4" borderId="12" xfId="0" applyFont="1" applyFill="1" applyBorder="1" applyAlignment="1" applyProtection="1">
      <alignment horizontal="center" vertical="center" wrapText="1"/>
    </xf>
    <xf numFmtId="164" fontId="6" fillId="4" borderId="12" xfId="0" applyNumberFormat="1" applyFont="1" applyFill="1" applyBorder="1" applyAlignment="1" applyProtection="1">
      <alignment horizontal="center" vertical="center" wrapText="1"/>
    </xf>
    <xf numFmtId="49" fontId="5" fillId="3" borderId="12" xfId="0" applyNumberFormat="1" applyFont="1" applyFill="1" applyBorder="1" applyAlignment="1" applyProtection="1">
      <alignment horizontal="center" vertical="top" wrapText="1"/>
    </xf>
    <xf numFmtId="0" fontId="5" fillId="3" borderId="12" xfId="0" applyFont="1" applyFill="1" applyBorder="1" applyAlignment="1" applyProtection="1">
      <alignment horizontal="center" vertical="center" wrapText="1"/>
    </xf>
    <xf numFmtId="164" fontId="6" fillId="3" borderId="12" xfId="0" applyNumberFormat="1" applyFont="1" applyFill="1" applyBorder="1" applyAlignment="1" applyProtection="1">
      <alignment horizontal="center" vertical="center" wrapText="1"/>
    </xf>
    <xf numFmtId="3" fontId="5" fillId="3" borderId="12" xfId="0" applyNumberFormat="1" applyFont="1" applyFill="1" applyBorder="1" applyAlignment="1" applyProtection="1">
      <alignment horizontal="center" vertical="center" wrapText="1"/>
    </xf>
    <xf numFmtId="164" fontId="5" fillId="2" borderId="12" xfId="0" applyNumberFormat="1" applyFont="1" applyFill="1" applyBorder="1" applyAlignment="1" applyProtection="1">
      <alignment horizontal="center" vertical="center" wrapText="1"/>
    </xf>
    <xf numFmtId="3" fontId="5" fillId="2" borderId="12" xfId="0" applyNumberFormat="1" applyFont="1" applyFill="1" applyBorder="1" applyAlignment="1" applyProtection="1">
      <alignment horizontal="center" vertical="center" wrapText="1"/>
    </xf>
    <xf numFmtId="49" fontId="5" fillId="0" borderId="12" xfId="0" applyNumberFormat="1" applyFont="1" applyBorder="1" applyAlignment="1" applyProtection="1">
      <alignment horizontal="left" vertical="top" wrapText="1"/>
    </xf>
    <xf numFmtId="0" fontId="13" fillId="0" borderId="0" xfId="0" applyFont="1" applyAlignment="1" applyProtection="1">
      <alignment horizontal="center"/>
    </xf>
    <xf numFmtId="0" fontId="5" fillId="5" borderId="15" xfId="0" applyFont="1" applyFill="1" applyBorder="1" applyAlignment="1" applyProtection="1">
      <alignment horizontal="center" vertical="top" wrapText="1"/>
    </xf>
    <xf numFmtId="0" fontId="5" fillId="5" borderId="12" xfId="0" applyFont="1" applyFill="1" applyBorder="1" applyAlignment="1" applyProtection="1">
      <alignment horizontal="center" vertical="top" wrapText="1"/>
    </xf>
    <xf numFmtId="14" fontId="6" fillId="5" borderId="4" xfId="0" applyNumberFormat="1" applyFont="1" applyFill="1" applyBorder="1" applyAlignment="1" applyProtection="1">
      <alignment horizontal="center" vertical="center" wrapText="1"/>
    </xf>
    <xf numFmtId="14" fontId="6" fillId="5" borderId="1" xfId="0" applyNumberFormat="1" applyFont="1" applyFill="1" applyBorder="1" applyAlignment="1" applyProtection="1">
      <alignment horizontal="center" vertical="center" wrapText="1"/>
    </xf>
    <xf numFmtId="14" fontId="6" fillId="5" borderId="13" xfId="0" applyNumberFormat="1" applyFont="1" applyFill="1" applyBorder="1" applyAlignment="1" applyProtection="1">
      <alignment horizontal="center" vertical="center" wrapText="1"/>
    </xf>
    <xf numFmtId="0" fontId="5" fillId="5" borderId="20" xfId="0" applyFont="1" applyFill="1" applyBorder="1" applyAlignment="1" applyProtection="1">
      <alignment horizontal="center" vertical="top" wrapText="1"/>
    </xf>
    <xf numFmtId="0" fontId="5" fillId="5" borderId="9" xfId="0" applyFont="1" applyFill="1" applyBorder="1" applyAlignment="1" applyProtection="1">
      <alignment horizontal="center" vertical="top" wrapText="1"/>
    </xf>
    <xf numFmtId="0" fontId="5" fillId="5" borderId="10" xfId="0" applyFont="1" applyFill="1" applyBorder="1" applyAlignment="1" applyProtection="1">
      <alignment horizontal="center" vertical="top" wrapText="1"/>
    </xf>
    <xf numFmtId="0" fontId="5" fillId="5" borderId="14" xfId="0" applyFont="1" applyFill="1" applyBorder="1" applyAlignment="1" applyProtection="1">
      <alignment horizontal="center" vertical="top" wrapText="1"/>
    </xf>
    <xf numFmtId="0" fontId="5" fillId="5" borderId="2" xfId="0" applyFont="1" applyFill="1" applyBorder="1" applyAlignment="1" applyProtection="1">
      <alignment horizontal="center" vertical="top" wrapText="1"/>
    </xf>
    <xf numFmtId="0" fontId="5" fillId="5" borderId="16" xfId="0" applyFont="1" applyFill="1" applyBorder="1" applyAlignment="1" applyProtection="1">
      <alignment horizontal="center" vertical="top" wrapText="1"/>
    </xf>
    <xf numFmtId="49" fontId="13" fillId="0" borderId="0" xfId="0" applyNumberFormat="1" applyFont="1" applyAlignment="1" applyProtection="1">
      <alignment horizontal="center" vertical="center"/>
    </xf>
    <xf numFmtId="0" fontId="10" fillId="0" borderId="12"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5" fillId="5" borderId="8" xfId="0" applyFont="1" applyFill="1" applyBorder="1" applyAlignment="1" applyProtection="1">
      <alignment horizontal="center" vertical="center" wrapText="1"/>
    </xf>
    <xf numFmtId="0" fontId="5" fillId="5" borderId="9" xfId="0" applyFont="1" applyFill="1" applyBorder="1" applyAlignment="1" applyProtection="1">
      <alignment horizontal="center" vertical="center" wrapText="1"/>
    </xf>
    <xf numFmtId="0" fontId="5" fillId="5" borderId="10" xfId="0" applyFont="1" applyFill="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5" borderId="8"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10" xfId="0" applyFont="1" applyFill="1" applyBorder="1" applyAlignment="1" applyProtection="1">
      <alignment horizontal="center" vertical="center" wrapText="1"/>
    </xf>
    <xf numFmtId="0" fontId="18" fillId="0" borderId="0" xfId="0" applyFont="1" applyAlignment="1" applyProtection="1">
      <alignment horizontal="justify" vertical="top" wrapText="1"/>
      <protection locked="0"/>
    </xf>
    <xf numFmtId="0" fontId="18" fillId="0" borderId="0" xfId="0" applyFont="1" applyAlignment="1" applyProtection="1">
      <alignment horizontal="left" wrapText="1"/>
      <protection locked="0"/>
    </xf>
    <xf numFmtId="0" fontId="5" fillId="5" borderId="8" xfId="0" applyFont="1" applyFill="1" applyBorder="1" applyAlignment="1" applyProtection="1">
      <alignment horizontal="center" vertical="top" wrapText="1"/>
      <protection locked="0"/>
    </xf>
    <xf numFmtId="0" fontId="5" fillId="5" borderId="9" xfId="0" applyFont="1" applyFill="1" applyBorder="1" applyAlignment="1" applyProtection="1">
      <alignment horizontal="center" vertical="top" wrapText="1"/>
      <protection locked="0"/>
    </xf>
    <xf numFmtId="0" fontId="5" fillId="5" borderId="10" xfId="0" applyFont="1" applyFill="1" applyBorder="1" applyAlignment="1" applyProtection="1">
      <alignment horizontal="center" vertical="top" wrapText="1"/>
      <protection locked="0"/>
    </xf>
    <xf numFmtId="0" fontId="18" fillId="0" borderId="1" xfId="0" applyFont="1" applyBorder="1" applyAlignment="1" applyProtection="1">
      <alignment horizontal="justify" vertical="top" wrapText="1"/>
      <protection locked="0"/>
    </xf>
    <xf numFmtId="0" fontId="11" fillId="0" borderId="12" xfId="0" applyFont="1" applyBorder="1" applyAlignment="1" applyProtection="1">
      <alignment horizontal="center" vertical="center" wrapText="1"/>
      <protection locked="0"/>
    </xf>
    <xf numFmtId="0" fontId="0" fillId="0" borderId="12" xfId="0" applyBorder="1" applyAlignment="1">
      <alignment horizontal="center" vertical="center" wrapText="1"/>
    </xf>
    <xf numFmtId="14" fontId="6" fillId="0" borderId="8" xfId="0" applyNumberFormat="1" applyFont="1" applyBorder="1" applyAlignment="1" applyProtection="1">
      <alignment horizontal="center" vertical="center" wrapText="1"/>
      <protection locked="0"/>
    </xf>
    <xf numFmtId="14" fontId="6" fillId="0" borderId="10" xfId="0" applyNumberFormat="1"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17" fillId="0" borderId="0" xfId="0" applyFont="1" applyAlignment="1" applyProtection="1">
      <alignment horizontal="center"/>
      <protection locked="0"/>
    </xf>
    <xf numFmtId="0" fontId="6" fillId="0" borderId="7"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1" fillId="6" borderId="8" xfId="0" applyFont="1" applyFill="1" applyBorder="1" applyAlignment="1" applyProtection="1">
      <alignment horizontal="center" vertical="center" wrapText="1"/>
      <protection locked="0"/>
    </xf>
    <xf numFmtId="0" fontId="11" fillId="6" borderId="10"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top" wrapText="1"/>
    </xf>
    <xf numFmtId="0" fontId="6" fillId="5" borderId="9" xfId="0" applyFont="1" applyFill="1" applyBorder="1" applyAlignment="1" applyProtection="1">
      <alignment horizontal="center" vertical="top" wrapText="1"/>
    </xf>
    <xf numFmtId="0" fontId="6" fillId="5" borderId="10" xfId="0" applyFont="1" applyFill="1" applyBorder="1" applyAlignment="1" applyProtection="1">
      <alignment horizontal="center" vertical="top" wrapText="1"/>
    </xf>
    <xf numFmtId="0" fontId="15" fillId="0" borderId="8" xfId="0" applyFont="1" applyBorder="1" applyAlignment="1" applyProtection="1">
      <alignment horizontal="right"/>
    </xf>
    <xf numFmtId="0" fontId="15" fillId="0" borderId="10" xfId="0" applyFont="1" applyBorder="1" applyAlignment="1" applyProtection="1">
      <alignment horizontal="right"/>
    </xf>
    <xf numFmtId="0" fontId="17" fillId="0" borderId="0" xfId="0" applyFont="1" applyAlignment="1" applyProtection="1">
      <alignment horizontal="center"/>
    </xf>
    <xf numFmtId="0" fontId="5" fillId="2" borderId="8" xfId="0" applyNumberFormat="1" applyFont="1" applyFill="1" applyBorder="1" applyAlignment="1" applyProtection="1">
      <alignment horizontal="center" vertical="top" wrapText="1"/>
      <protection locked="0"/>
    </xf>
    <xf numFmtId="0" fontId="5" fillId="2" borderId="9" xfId="0" applyNumberFormat="1" applyFont="1" applyFill="1" applyBorder="1" applyAlignment="1" applyProtection="1">
      <alignment horizontal="center" vertical="top" wrapText="1"/>
      <protection locked="0"/>
    </xf>
    <xf numFmtId="0" fontId="5" fillId="2" borderId="10" xfId="0" applyNumberFormat="1" applyFont="1" applyFill="1" applyBorder="1" applyAlignment="1" applyProtection="1">
      <alignment horizontal="center" vertical="top" wrapText="1"/>
      <protection locked="0"/>
    </xf>
    <xf numFmtId="0" fontId="6" fillId="7" borderId="3" xfId="0" applyFont="1" applyFill="1" applyBorder="1" applyAlignment="1" applyProtection="1">
      <alignment horizontal="left" vertical="top" wrapText="1"/>
      <protection locked="0"/>
    </xf>
    <xf numFmtId="0" fontId="6" fillId="7" borderId="7" xfId="0" applyFont="1" applyFill="1" applyBorder="1" applyAlignment="1" applyProtection="1">
      <alignment horizontal="left" vertical="top" wrapText="1"/>
      <protection locked="0"/>
    </xf>
    <xf numFmtId="0" fontId="6" fillId="7" borderId="5" xfId="0" applyFont="1" applyFill="1" applyBorder="1" applyAlignment="1" applyProtection="1">
      <alignment horizontal="left" vertical="top" wrapText="1"/>
      <protection locked="0"/>
    </xf>
    <xf numFmtId="0" fontId="5" fillId="2" borderId="1" xfId="0" applyFont="1" applyFill="1" applyBorder="1" applyAlignment="1">
      <alignment horizontal="center" vertical="top" wrapText="1"/>
    </xf>
    <xf numFmtId="0" fontId="0" fillId="2" borderId="1" xfId="0" applyFill="1" applyBorder="1" applyAlignment="1">
      <alignment horizontal="center" vertical="top" wrapText="1"/>
    </xf>
    <xf numFmtId="0" fontId="5" fillId="0" borderId="12" xfId="0" applyFont="1" applyBorder="1" applyAlignment="1">
      <alignment horizontal="center" vertical="top"/>
    </xf>
    <xf numFmtId="0" fontId="5" fillId="0" borderId="12" xfId="0" applyFont="1" applyBorder="1" applyAlignment="1">
      <alignment horizontal="left" vertical="top" wrapText="1"/>
    </xf>
    <xf numFmtId="0" fontId="6" fillId="0" borderId="12"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49" fontId="5" fillId="2" borderId="8" xfId="0" applyNumberFormat="1" applyFont="1" applyFill="1" applyBorder="1" applyAlignment="1" applyProtection="1">
      <alignment horizontal="center" vertical="top" wrapText="1"/>
      <protection locked="0"/>
    </xf>
    <xf numFmtId="49" fontId="5" fillId="2" borderId="9" xfId="0" applyNumberFormat="1" applyFont="1" applyFill="1" applyBorder="1" applyAlignment="1" applyProtection="1">
      <alignment horizontal="center" vertical="top" wrapText="1"/>
      <protection locked="0"/>
    </xf>
    <xf numFmtId="49" fontId="5" fillId="2" borderId="10" xfId="0" applyNumberFormat="1" applyFont="1" applyFill="1" applyBorder="1" applyAlignment="1" applyProtection="1">
      <alignment horizontal="center" vertical="top" wrapText="1"/>
      <protection locked="0"/>
    </xf>
    <xf numFmtId="0" fontId="5" fillId="0" borderId="1" xfId="0" applyFont="1" applyBorder="1" applyAlignment="1">
      <alignment horizontal="left" vertical="top"/>
    </xf>
    <xf numFmtId="0" fontId="5" fillId="0" borderId="9" xfId="0" applyFont="1" applyBorder="1" applyAlignment="1">
      <alignment horizontal="left" vertical="top"/>
    </xf>
    <xf numFmtId="49" fontId="19" fillId="0" borderId="0" xfId="0" applyNumberFormat="1" applyFont="1" applyAlignment="1" applyProtection="1">
      <alignment horizontal="center" vertical="center" wrapText="1"/>
    </xf>
    <xf numFmtId="0" fontId="6" fillId="2" borderId="8" xfId="0" applyFont="1" applyFill="1" applyBorder="1" applyAlignment="1" applyProtection="1">
      <alignment horizontal="center" vertical="top" wrapText="1"/>
      <protection locked="0"/>
    </xf>
    <xf numFmtId="0" fontId="6" fillId="2" borderId="9" xfId="0" applyFont="1" applyFill="1" applyBorder="1" applyAlignment="1" applyProtection="1">
      <alignment horizontal="center" vertical="top" wrapText="1"/>
      <protection locked="0"/>
    </xf>
    <xf numFmtId="0" fontId="6" fillId="2" borderId="10" xfId="0" applyFont="1" applyFill="1" applyBorder="1" applyAlignment="1" applyProtection="1">
      <alignment horizontal="center" vertical="top" wrapText="1"/>
      <protection locked="0"/>
    </xf>
    <xf numFmtId="49" fontId="6" fillId="2" borderId="12" xfId="0" applyNumberFormat="1" applyFont="1" applyFill="1" applyBorder="1" applyAlignment="1" applyProtection="1">
      <alignment horizontal="center" vertical="top" wrapText="1"/>
      <protection locked="0"/>
    </xf>
    <xf numFmtId="0" fontId="14" fillId="0" borderId="1" xfId="0" applyFont="1" applyBorder="1" applyAlignment="1">
      <alignment horizontal="center"/>
    </xf>
    <xf numFmtId="49" fontId="6" fillId="0" borderId="12" xfId="0" applyNumberFormat="1" applyFont="1" applyBorder="1" applyAlignment="1" applyProtection="1">
      <alignment horizontal="center" vertical="top" wrapText="1"/>
      <protection locked="0"/>
    </xf>
    <xf numFmtId="0" fontId="6" fillId="7" borderId="12" xfId="0" applyFont="1" applyFill="1" applyBorder="1" applyAlignment="1" applyProtection="1">
      <alignment horizontal="left" vertical="top" wrapText="1"/>
      <protection locked="0"/>
    </xf>
    <xf numFmtId="49" fontId="10" fillId="0" borderId="0" xfId="0" applyNumberFormat="1" applyFont="1" applyAlignment="1" applyProtection="1">
      <alignment wrapText="1"/>
      <protection locked="0"/>
    </xf>
    <xf numFmtId="49" fontId="15" fillId="0" borderId="0" xfId="0" applyNumberFormat="1" applyFont="1" applyAlignment="1" applyProtection="1">
      <alignment horizontal="center" vertical="center" wrapText="1"/>
      <protection locked="0"/>
    </xf>
    <xf numFmtId="49" fontId="9" fillId="0" borderId="3" xfId="0" applyNumberFormat="1" applyFont="1" applyBorder="1" applyAlignment="1" applyProtection="1">
      <alignment horizontal="center" vertical="top" wrapText="1"/>
      <protection locked="0"/>
    </xf>
    <xf numFmtId="49" fontId="9" fillId="0" borderId="7" xfId="0" applyNumberFormat="1" applyFont="1" applyBorder="1" applyAlignment="1" applyProtection="1">
      <alignment horizontal="center" vertical="top" wrapText="1"/>
      <protection locked="0"/>
    </xf>
    <xf numFmtId="49" fontId="9" fillId="0" borderId="5" xfId="0" applyNumberFormat="1" applyFont="1" applyBorder="1" applyAlignment="1" applyProtection="1">
      <alignment horizontal="center" vertical="top" wrapText="1"/>
      <protection locked="0"/>
    </xf>
    <xf numFmtId="0" fontId="18" fillId="0" borderId="1" xfId="0" applyFont="1" applyBorder="1" applyAlignment="1" applyProtection="1">
      <alignment horizontal="left" vertical="top" wrapText="1"/>
      <protection locked="0"/>
    </xf>
    <xf numFmtId="0" fontId="17" fillId="0" borderId="0" xfId="0" applyFont="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2" xfId="0" applyFont="1" applyBorder="1" applyAlignment="1" applyProtection="1">
      <alignment horizontal="center" vertical="top" wrapText="1"/>
      <protection locked="0"/>
    </xf>
    <xf numFmtId="0" fontId="10" fillId="0" borderId="3" xfId="18" applyFont="1" applyBorder="1" applyAlignment="1">
      <alignment horizontal="center" vertical="center" wrapText="1"/>
    </xf>
    <xf numFmtId="0" fontId="10" fillId="0" borderId="5" xfId="18" applyFont="1" applyBorder="1" applyAlignment="1">
      <alignment horizontal="center" vertical="center" wrapText="1"/>
    </xf>
    <xf numFmtId="0" fontId="10" fillId="0" borderId="0" xfId="18" applyFont="1" applyBorder="1" applyAlignment="1">
      <alignment horizontal="left" wrapText="1"/>
    </xf>
    <xf numFmtId="0" fontId="10" fillId="0" borderId="0" xfId="18" applyFont="1" applyAlignment="1">
      <alignment horizontal="center" wrapText="1"/>
    </xf>
    <xf numFmtId="0" fontId="10" fillId="0" borderId="0" xfId="18" applyFont="1" applyAlignment="1">
      <alignment horizontal="center"/>
    </xf>
    <xf numFmtId="0" fontId="3" fillId="0" borderId="0" xfId="18" applyAlignment="1">
      <alignment horizontal="center"/>
    </xf>
    <xf numFmtId="0" fontId="31" fillId="0" borderId="0" xfId="18" applyFont="1" applyAlignment="1">
      <alignment horizontal="center"/>
    </xf>
    <xf numFmtId="0" fontId="10" fillId="0" borderId="8" xfId="18" applyFont="1" applyBorder="1" applyAlignment="1">
      <alignment horizontal="center" vertical="center" wrapText="1"/>
    </xf>
    <xf numFmtId="0" fontId="10" fillId="0" borderId="9" xfId="18" applyFont="1" applyBorder="1" applyAlignment="1">
      <alignment horizontal="center" vertical="center" wrapText="1"/>
    </xf>
    <xf numFmtId="0" fontId="10" fillId="0" borderId="10" xfId="18" applyFont="1" applyBorder="1" applyAlignment="1">
      <alignment horizontal="center" vertical="center" wrapText="1"/>
    </xf>
    <xf numFmtId="0" fontId="10" fillId="0" borderId="1" xfId="18" applyFont="1" applyBorder="1" applyAlignment="1">
      <alignment horizontal="left" wrapText="1"/>
    </xf>
    <xf numFmtId="0" fontId="17" fillId="0" borderId="0" xfId="0" applyFont="1" applyAlignment="1" applyProtection="1">
      <alignment horizontal="center" vertical="center"/>
      <protection locked="0"/>
    </xf>
    <xf numFmtId="49" fontId="6" fillId="0" borderId="3" xfId="0" applyNumberFormat="1" applyFont="1" applyBorder="1" applyAlignment="1" applyProtection="1">
      <alignment horizontal="left" vertical="top" wrapText="1"/>
      <protection locked="0"/>
    </xf>
    <xf numFmtId="49" fontId="6" fillId="0" borderId="7" xfId="0" applyNumberFormat="1" applyFont="1" applyBorder="1" applyAlignment="1" applyProtection="1">
      <alignment horizontal="left" vertical="top" wrapText="1"/>
      <protection locked="0"/>
    </xf>
    <xf numFmtId="49" fontId="6" fillId="0" borderId="5" xfId="0" applyNumberFormat="1" applyFont="1" applyBorder="1" applyAlignment="1" applyProtection="1">
      <alignment horizontal="left" vertical="top" wrapText="1"/>
      <protection locked="0"/>
    </xf>
    <xf numFmtId="0" fontId="6" fillId="0" borderId="4"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13" fillId="0" borderId="0" xfId="0" applyFont="1" applyAlignment="1" applyProtection="1">
      <alignment horizontal="center"/>
      <protection locked="0"/>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cellXfs>
  <cellStyles count="125">
    <cellStyle name="Гиперссылка" xfId="19" builtinId="8"/>
    <cellStyle name="Гиперссылка 2" xfId="55"/>
    <cellStyle name="Обычный" xfId="0" builtinId="0"/>
    <cellStyle name="Обычный 2" xfId="1"/>
    <cellStyle name="Обычный 2 10" xfId="74"/>
    <cellStyle name="Обычный 2 11" xfId="57"/>
    <cellStyle name="Обычный 2 12" xfId="108"/>
    <cellStyle name="Обычный 2 13" xfId="20"/>
    <cellStyle name="Обычный 2 2" xfId="2"/>
    <cellStyle name="Обычный 2 2 2" xfId="3"/>
    <cellStyle name="Обычный 2 2 2 2" xfId="40"/>
    <cellStyle name="Обычный 2 2 2 2 2" xfId="93"/>
    <cellStyle name="Обычный 2 2 2 3" xfId="76"/>
    <cellStyle name="Обычный 2 2 2 4" xfId="59"/>
    <cellStyle name="Обычный 2 2 2 5" xfId="110"/>
    <cellStyle name="Обычный 2 2 2 6" xfId="22"/>
    <cellStyle name="Обычный 2 2 3" xfId="4"/>
    <cellStyle name="Обычный 2 2 3 2" xfId="41"/>
    <cellStyle name="Обычный 2 2 3 2 2" xfId="94"/>
    <cellStyle name="Обычный 2 2 3 3" xfId="77"/>
    <cellStyle name="Обычный 2 2 3 4" xfId="60"/>
    <cellStyle name="Обычный 2 2 3 5" xfId="111"/>
    <cellStyle name="Обычный 2 2 3 6" xfId="23"/>
    <cellStyle name="Обычный 2 2 4" xfId="39"/>
    <cellStyle name="Обычный 2 2 4 2" xfId="92"/>
    <cellStyle name="Обычный 2 2 5" xfId="75"/>
    <cellStyle name="Обычный 2 2 6" xfId="58"/>
    <cellStyle name="Обычный 2 2 7" xfId="109"/>
    <cellStyle name="Обычный 2 2 8" xfId="21"/>
    <cellStyle name="Обычный 2 3" xfId="5"/>
    <cellStyle name="Обычный 2 3 2" xfId="6"/>
    <cellStyle name="Обычный 2 3 2 2" xfId="43"/>
    <cellStyle name="Обычный 2 3 2 2 2" xfId="96"/>
    <cellStyle name="Обычный 2 3 2 3" xfId="79"/>
    <cellStyle name="Обычный 2 3 2 4" xfId="62"/>
    <cellStyle name="Обычный 2 3 2 5" xfId="113"/>
    <cellStyle name="Обычный 2 3 2 6" xfId="25"/>
    <cellStyle name="Обычный 2 3 3" xfId="42"/>
    <cellStyle name="Обычный 2 3 3 2" xfId="95"/>
    <cellStyle name="Обычный 2 3 4" xfId="78"/>
    <cellStyle name="Обычный 2 3 5" xfId="61"/>
    <cellStyle name="Обычный 2 3 6" xfId="112"/>
    <cellStyle name="Обычный 2 3 7" xfId="24"/>
    <cellStyle name="Обычный 2 4" xfId="7"/>
    <cellStyle name="Обычный 2 4 2" xfId="44"/>
    <cellStyle name="Обычный 2 4 2 2" xfId="97"/>
    <cellStyle name="Обычный 2 4 3" xfId="80"/>
    <cellStyle name="Обычный 2 4 4" xfId="63"/>
    <cellStyle name="Обычный 2 4 5" xfId="114"/>
    <cellStyle name="Обычный 2 4 6" xfId="26"/>
    <cellStyle name="Обычный 2 5" xfId="8"/>
    <cellStyle name="Обычный 2 5 2" xfId="45"/>
    <cellStyle name="Обычный 2 5 2 2" xfId="98"/>
    <cellStyle name="Обычный 2 5 3" xfId="81"/>
    <cellStyle name="Обычный 2 5 4" xfId="64"/>
    <cellStyle name="Обычный 2 5 5" xfId="115"/>
    <cellStyle name="Обычный 2 5 6" xfId="27"/>
    <cellStyle name="Обычный 2 6" xfId="9"/>
    <cellStyle name="Обычный 2 6 2" xfId="10"/>
    <cellStyle name="Обычный 2 6 2 2" xfId="47"/>
    <cellStyle name="Обычный 2 6 2 2 2" xfId="100"/>
    <cellStyle name="Обычный 2 6 2 3" xfId="83"/>
    <cellStyle name="Обычный 2 6 2 4" xfId="66"/>
    <cellStyle name="Обычный 2 6 2 5" xfId="117"/>
    <cellStyle name="Обычный 2 6 2 6" xfId="29"/>
    <cellStyle name="Обычный 2 6 3" xfId="11"/>
    <cellStyle name="Обычный 2 6 3 2" xfId="12"/>
    <cellStyle name="Обычный 2 6 3 2 2" xfId="49"/>
    <cellStyle name="Обычный 2 6 3 2 2 2" xfId="102"/>
    <cellStyle name="Обычный 2 6 3 2 3" xfId="85"/>
    <cellStyle name="Обычный 2 6 3 2 4" xfId="68"/>
    <cellStyle name="Обычный 2 6 3 2 5" xfId="119"/>
    <cellStyle name="Обычный 2 6 3 2 6" xfId="31"/>
    <cellStyle name="Обычный 2 6 3 3" xfId="48"/>
    <cellStyle name="Обычный 2 6 3 3 2" xfId="101"/>
    <cellStyle name="Обычный 2 6 3 4" xfId="84"/>
    <cellStyle name="Обычный 2 6 3 5" xfId="67"/>
    <cellStyle name="Обычный 2 6 3 6" xfId="118"/>
    <cellStyle name="Обычный 2 6 3 7" xfId="30"/>
    <cellStyle name="Обычный 2 6 4" xfId="46"/>
    <cellStyle name="Обычный 2 6 4 2" xfId="99"/>
    <cellStyle name="Обычный 2 6 5" xfId="82"/>
    <cellStyle name="Обычный 2 6 6" xfId="65"/>
    <cellStyle name="Обычный 2 6 7" xfId="116"/>
    <cellStyle name="Обычный 2 6 8" xfId="28"/>
    <cellStyle name="Обычный 2 7" xfId="13"/>
    <cellStyle name="Обычный 2 7 2" xfId="14"/>
    <cellStyle name="Обычный 2 7 2 2" xfId="15"/>
    <cellStyle name="Обычный 2 7 2 2 2" xfId="52"/>
    <cellStyle name="Обычный 2 7 2 2 2 2" xfId="105"/>
    <cellStyle name="Обычный 2 7 2 2 3" xfId="88"/>
    <cellStyle name="Обычный 2 7 2 2 4" xfId="71"/>
    <cellStyle name="Обычный 2 7 2 2 5" xfId="122"/>
    <cellStyle name="Обычный 2 7 2 2 6" xfId="34"/>
    <cellStyle name="Обычный 2 7 2 3" xfId="51"/>
    <cellStyle name="Обычный 2 7 2 3 2" xfId="104"/>
    <cellStyle name="Обычный 2 7 2 4" xfId="87"/>
    <cellStyle name="Обычный 2 7 2 5" xfId="70"/>
    <cellStyle name="Обычный 2 7 2 6" xfId="121"/>
    <cellStyle name="Обычный 2 7 2 7" xfId="33"/>
    <cellStyle name="Обычный 2 7 3" xfId="50"/>
    <cellStyle name="Обычный 2 7 3 2" xfId="103"/>
    <cellStyle name="Обычный 2 7 4" xfId="86"/>
    <cellStyle name="Обычный 2 7 5" xfId="69"/>
    <cellStyle name="Обычный 2 7 6" xfId="120"/>
    <cellStyle name="Обычный 2 7 7" xfId="32"/>
    <cellStyle name="Обычный 2 8" xfId="16"/>
    <cellStyle name="Обычный 2 8 2" xfId="17"/>
    <cellStyle name="Обычный 2 8 2 2" xfId="54"/>
    <cellStyle name="Обычный 2 8 2 2 2" xfId="107"/>
    <cellStyle name="Обычный 2 8 2 3" xfId="90"/>
    <cellStyle name="Обычный 2 8 2 4" xfId="73"/>
    <cellStyle name="Обычный 2 8 2 5" xfId="124"/>
    <cellStyle name="Обычный 2 8 2 6" xfId="36"/>
    <cellStyle name="Обычный 2 8 3" xfId="53"/>
    <cellStyle name="Обычный 2 8 3 2" xfId="106"/>
    <cellStyle name="Обычный 2 8 4" xfId="89"/>
    <cellStyle name="Обычный 2 8 5" xfId="72"/>
    <cellStyle name="Обычный 2 8 6" xfId="123"/>
    <cellStyle name="Обычный 2 8 7" xfId="35"/>
    <cellStyle name="Обычный 2 9" xfId="38"/>
    <cellStyle name="Обычный 2 9 2" xfId="91"/>
    <cellStyle name="Обычный 3" xfId="18"/>
    <cellStyle name="Обычный 3 2" xfId="37"/>
    <cellStyle name="Обычный 4" xfId="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OGV\Users\MoskvinaJA\VAKHRUSHEVATA\Documents\&#1055;&#1080;&#1089;&#1100;&#1084;&#1072;\2018%20&#1075;\&#1042;&#1089;&#1077;&#1084;\&#1052;&#1054;%20&#1086;&#1073;%20&#1086;&#1090;&#1095;&#1077;&#1090;&#1077;%20&#1053;&#1050;&#1054;%203%20&#1082;&#1074;%20(&#1089;&#1077;&#1085;&#1090;&#1103;&#1073;&#1088;&#1100;)\1%20&#1074;&#1072;&#1088;.%20&#1054;&#1090;&#1095;&#1077;&#1090;&#1085;&#1099;&#1077;%20&#1092;&#1086;&#1088;&#1084;&#109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OGV\Users\MoskvinaJA\VAKHRUSHEVATA\Documents\&#1055;&#1080;&#1089;&#1100;&#1084;&#1072;\2018%20&#1075;\&#1042;&#1089;&#1077;&#1084;\-%20&#1048;&#1054;&#1043;&#1042;%20&#1086;&#1073;%20&#1086;&#1090;&#1095;&#1077;&#1090;&#1077;%20&#1044;&#1050;%20&#1053;&#1050;&#1054;%20&#1085;&#1072;%2001.01.2019%20(&#1076;&#1077;&#1082;&#1072;&#1073;&#1088;&#1100;)\&#1055;&#1088;&#1080;&#1083;&#1086;&#1078;&#1077;&#1085;&#1080;&#1077;%20&#1058;&#1072;&#1073;%203-10%20&#1085;&#1072;%2001.01.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Раздел I"/>
      <sheetName val="Раздел II"/>
      <sheetName val="Раздел III"/>
      <sheetName val="Раздел IV"/>
      <sheetName val="Раздел V"/>
      <sheetName val="Комментарии"/>
      <sheetName val="Список"/>
    </sheetNames>
    <sheetDataSet>
      <sheetData sheetId="0" refreshError="1"/>
      <sheetData sheetId="1"/>
      <sheetData sheetId="2" refreshError="1"/>
      <sheetData sheetId="3" refreshError="1"/>
      <sheetData sheetId="4" refreshError="1"/>
      <sheetData sheetId="5" refreshError="1"/>
      <sheetData sheetId="6"/>
      <sheetData sheetId="7">
        <row r="1">
          <cell r="A1" t="str">
            <v>января</v>
          </cell>
          <cell r="B1">
            <v>2017</v>
          </cell>
          <cell r="C1" t="str">
            <v>город Ханты-Мансийск</v>
          </cell>
          <cell r="D1">
            <v>42736</v>
          </cell>
          <cell r="E1" t="str">
            <v>2017 год</v>
          </cell>
          <cell r="F1" t="str">
            <v>Да</v>
          </cell>
          <cell r="G1" t="str">
            <v>Общероссийские перечни</v>
          </cell>
        </row>
        <row r="2">
          <cell r="A2" t="str">
            <v>апреля</v>
          </cell>
          <cell r="B2">
            <v>2018</v>
          </cell>
          <cell r="C2" t="str">
            <v>город Когалым</v>
          </cell>
          <cell r="D2">
            <v>42826</v>
          </cell>
          <cell r="E2" t="str">
            <v>2018 год</v>
          </cell>
          <cell r="F2" t="str">
            <v>Нет</v>
          </cell>
          <cell r="G2" t="str">
            <v>Региональный перечень</v>
          </cell>
        </row>
        <row r="3">
          <cell r="A3" t="str">
            <v>июля</v>
          </cell>
          <cell r="B3">
            <v>2019</v>
          </cell>
          <cell r="C3" t="str">
            <v>город Лангепас</v>
          </cell>
          <cell r="D3">
            <v>42917</v>
          </cell>
          <cell r="E3" t="str">
            <v>2019 год</v>
          </cell>
        </row>
        <row r="4">
          <cell r="A4" t="str">
            <v>октября</v>
          </cell>
          <cell r="B4">
            <v>2020</v>
          </cell>
          <cell r="C4" t="str">
            <v>город Мегион</v>
          </cell>
          <cell r="D4">
            <v>43009</v>
          </cell>
          <cell r="E4" t="str">
            <v>2020 год</v>
          </cell>
        </row>
        <row r="5">
          <cell r="B5">
            <v>2021</v>
          </cell>
          <cell r="C5" t="str">
            <v>город Нефтеюганск</v>
          </cell>
          <cell r="D5">
            <v>43101</v>
          </cell>
          <cell r="E5" t="str">
            <v>2021 год</v>
          </cell>
        </row>
        <row r="6">
          <cell r="B6">
            <v>2022</v>
          </cell>
          <cell r="C6" t="str">
            <v>город Нижневартовск</v>
          </cell>
          <cell r="D6">
            <v>43191</v>
          </cell>
          <cell r="E6" t="str">
            <v>2022 год</v>
          </cell>
        </row>
        <row r="7">
          <cell r="B7">
            <v>2023</v>
          </cell>
          <cell r="C7" t="str">
            <v>город Нягань</v>
          </cell>
          <cell r="D7">
            <v>43282</v>
          </cell>
          <cell r="E7" t="str">
            <v>2023 год</v>
          </cell>
        </row>
        <row r="8">
          <cell r="B8">
            <v>2024</v>
          </cell>
          <cell r="C8" t="str">
            <v>город Покачи</v>
          </cell>
          <cell r="D8">
            <v>43374</v>
          </cell>
          <cell r="E8" t="str">
            <v>2024 год</v>
          </cell>
        </row>
        <row r="9">
          <cell r="B9">
            <v>2025</v>
          </cell>
          <cell r="C9" t="str">
            <v>город Пыть-Ях</v>
          </cell>
          <cell r="D9">
            <v>43466</v>
          </cell>
          <cell r="E9" t="str">
            <v>2025 год</v>
          </cell>
        </row>
        <row r="10">
          <cell r="B10">
            <v>2026</v>
          </cell>
          <cell r="C10" t="str">
            <v>город Радужный</v>
          </cell>
          <cell r="D10">
            <v>43556</v>
          </cell>
          <cell r="E10" t="str">
            <v>2026 год</v>
          </cell>
        </row>
        <row r="11">
          <cell r="B11">
            <v>2027</v>
          </cell>
          <cell r="C11" t="str">
            <v>город Сургут</v>
          </cell>
          <cell r="D11">
            <v>43647</v>
          </cell>
          <cell r="E11" t="str">
            <v>2027 год</v>
          </cell>
        </row>
        <row r="12">
          <cell r="B12">
            <v>2028</v>
          </cell>
          <cell r="C12" t="str">
            <v>город Урай</v>
          </cell>
          <cell r="D12">
            <v>43739</v>
          </cell>
          <cell r="E12" t="str">
            <v>2028 год</v>
          </cell>
        </row>
        <row r="13">
          <cell r="B13">
            <v>2029</v>
          </cell>
          <cell r="C13" t="str">
            <v>город Югорск</v>
          </cell>
          <cell r="D13">
            <v>43831</v>
          </cell>
          <cell r="E13" t="str">
            <v>2029 год</v>
          </cell>
        </row>
        <row r="14">
          <cell r="B14">
            <v>2030</v>
          </cell>
          <cell r="C14" t="str">
            <v>Белоярский район</v>
          </cell>
          <cell r="D14">
            <v>43922</v>
          </cell>
          <cell r="E14" t="str">
            <v>2030 год</v>
          </cell>
        </row>
        <row r="15">
          <cell r="C15" t="str">
            <v>Березовский район</v>
          </cell>
          <cell r="D15">
            <v>44013</v>
          </cell>
        </row>
        <row r="16">
          <cell r="C16" t="str">
            <v>Кондинский район</v>
          </cell>
          <cell r="D16">
            <v>44105</v>
          </cell>
        </row>
        <row r="17">
          <cell r="C17" t="str">
            <v>Нефтеюганский район</v>
          </cell>
          <cell r="D17">
            <v>44197</v>
          </cell>
        </row>
        <row r="18">
          <cell r="C18" t="str">
            <v>Нижневартовский район</v>
          </cell>
          <cell r="D18">
            <v>44287</v>
          </cell>
        </row>
        <row r="19">
          <cell r="C19" t="str">
            <v>Октябрьский район</v>
          </cell>
          <cell r="D19">
            <v>44378</v>
          </cell>
        </row>
        <row r="20">
          <cell r="C20" t="str">
            <v>Советский район</v>
          </cell>
          <cell r="D20">
            <v>44470</v>
          </cell>
        </row>
        <row r="21">
          <cell r="C21" t="str">
            <v>Сургутский район</v>
          </cell>
          <cell r="D21">
            <v>44562</v>
          </cell>
        </row>
        <row r="22">
          <cell r="C22" t="str">
            <v>Ханты-Мансийский район</v>
          </cell>
          <cell r="D22">
            <v>44652</v>
          </cell>
        </row>
        <row r="23">
          <cell r="D23">
            <v>44743</v>
          </cell>
        </row>
        <row r="24">
          <cell r="D24">
            <v>44835</v>
          </cell>
        </row>
        <row r="25">
          <cell r="D25">
            <v>44927</v>
          </cell>
        </row>
        <row r="26">
          <cell r="D26">
            <v>45017</v>
          </cell>
        </row>
        <row r="27">
          <cell r="D27">
            <v>45108</v>
          </cell>
        </row>
        <row r="28">
          <cell r="D28">
            <v>45200</v>
          </cell>
        </row>
        <row r="29">
          <cell r="D29">
            <v>45292</v>
          </cell>
        </row>
        <row r="30">
          <cell r="D30">
            <v>45383</v>
          </cell>
        </row>
        <row r="31">
          <cell r="D31">
            <v>45474</v>
          </cell>
        </row>
        <row r="32">
          <cell r="D32">
            <v>45566</v>
          </cell>
        </row>
        <row r="33">
          <cell r="D33">
            <v>45658</v>
          </cell>
        </row>
        <row r="34">
          <cell r="D34">
            <v>45748</v>
          </cell>
        </row>
        <row r="35">
          <cell r="D35">
            <v>45839</v>
          </cell>
        </row>
        <row r="36">
          <cell r="D36">
            <v>45931</v>
          </cell>
        </row>
        <row r="37">
          <cell r="D37">
            <v>46023</v>
          </cell>
        </row>
        <row r="38">
          <cell r="D38">
            <v>46113</v>
          </cell>
        </row>
        <row r="39">
          <cell r="D39">
            <v>46204</v>
          </cell>
        </row>
        <row r="40">
          <cell r="D40">
            <v>46296</v>
          </cell>
        </row>
        <row r="41">
          <cell r="D41">
            <v>46388</v>
          </cell>
        </row>
        <row r="42">
          <cell r="D42">
            <v>46478</v>
          </cell>
        </row>
        <row r="43">
          <cell r="D43">
            <v>46569</v>
          </cell>
        </row>
        <row r="44">
          <cell r="D44">
            <v>46661</v>
          </cell>
        </row>
        <row r="45">
          <cell r="D45">
            <v>46753</v>
          </cell>
        </row>
        <row r="46">
          <cell r="D46">
            <v>46844</v>
          </cell>
        </row>
        <row r="47">
          <cell r="D47">
            <v>46935</v>
          </cell>
        </row>
        <row r="48">
          <cell r="D48">
            <v>47027</v>
          </cell>
        </row>
        <row r="49">
          <cell r="D49">
            <v>47119</v>
          </cell>
        </row>
        <row r="50">
          <cell r="D50">
            <v>47209</v>
          </cell>
        </row>
        <row r="51">
          <cell r="D51">
            <v>47300</v>
          </cell>
        </row>
        <row r="52">
          <cell r="D52">
            <v>47392</v>
          </cell>
        </row>
        <row r="53">
          <cell r="D53">
            <v>47484</v>
          </cell>
        </row>
        <row r="54">
          <cell r="D54">
            <v>47574</v>
          </cell>
        </row>
        <row r="55">
          <cell r="D55">
            <v>47665</v>
          </cell>
        </row>
        <row r="56">
          <cell r="D56">
            <v>47757</v>
          </cell>
        </row>
        <row r="57">
          <cell r="D57">
            <v>47849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слуги негос. поставщ"/>
      <sheetName val="Список"/>
      <sheetName val="Образование"/>
      <sheetName val="Соц.обслуживание"/>
      <sheetName val="Здравоохранение "/>
      <sheetName val="Спорт"/>
      <sheetName val="Культура"/>
      <sheetName val="Занятость"/>
      <sheetName val="Механизмы"/>
      <sheetName val="Исп. IV кв.2018"/>
      <sheetName val="Кол-во услуг"/>
      <sheetName val="Потребители"/>
      <sheetName val="Услуги на 2019-2021"/>
      <sheetName val="Независ.оценка"/>
      <sheetName val="Единый реестр"/>
    </sheetNames>
    <sheetDataSet>
      <sheetData sheetId="0" refreshError="1"/>
      <sheetData sheetId="1">
        <row r="1">
          <cell r="A1" t="str">
            <v>Да</v>
          </cell>
        </row>
        <row r="2">
          <cell r="A2" t="str">
            <v>Нет</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bibl-ugorsk.ru/nko/" TargetMode="External"/><Relationship Id="rId13" Type="http://schemas.openxmlformats.org/officeDocument/2006/relationships/hyperlink" Target="https://admugorsk.ru/documents/econ/Perechen%20post%2001.01.2024%20&#1085;&#1086;&#1074;&#1099;&#1081;.docx" TargetMode="External"/><Relationship Id="rId3" Type="http://schemas.openxmlformats.org/officeDocument/2006/relationships/hyperlink" Target="http://adm.ugorsk.ru/regulatory/zakon/4187/86301/" TargetMode="External"/><Relationship Id="rId7" Type="http://schemas.openxmlformats.org/officeDocument/2006/relationships/hyperlink" Target="https://adm.ugorsk.ru/nko/" TargetMode="External"/><Relationship Id="rId12" Type="http://schemas.openxmlformats.org/officeDocument/2006/relationships/hyperlink" Target="https://adm.ugorsk.ru/about/statistics/ekonomika/2384/" TargetMode="External"/><Relationship Id="rId2" Type="http://schemas.openxmlformats.org/officeDocument/2006/relationships/hyperlink" Target="http://adm.ugorsk.ru/nko/" TargetMode="External"/><Relationship Id="rId1" Type="http://schemas.openxmlformats.org/officeDocument/2006/relationships/hyperlink" Target="mailto:econ@ugorsk.ru" TargetMode="External"/><Relationship Id="rId6" Type="http://schemas.openxmlformats.org/officeDocument/2006/relationships/hyperlink" Target="http://adm.ugorsk.ru/documents/econ/%D0%9F%D0%B5%D1%80%D0%B5%D1%87%D0%B5%D0%BD%D1%8C%20%D1%83%D1%81%D0%BB%D1%83%D0%B3%20%20-%D0%BD%D0%B0%2001.01.2020.xlsx" TargetMode="External"/><Relationship Id="rId11" Type="http://schemas.openxmlformats.org/officeDocument/2006/relationships/hyperlink" Target="https://admugorsk.ru/documents/econ/Perechen%20post%2001.01.2024%20&#1085;&#1086;&#1074;&#1099;&#1081;.docx" TargetMode="External"/><Relationship Id="rId5" Type="http://schemas.openxmlformats.org/officeDocument/2006/relationships/hyperlink" Target="http://adm.ugorsk.ru/documents/econ/%D0%9F%D0%B5%D1%80%D0%B5%D1%87%D0%B5%D0%BD%D1%8C%20%D1%83%D1%81%D0%BB%D1%83%D0%B3%20%20-%D0%BD%D0%B0%2001.01.2020.xlsx" TargetMode="External"/><Relationship Id="rId15" Type="http://schemas.openxmlformats.org/officeDocument/2006/relationships/printerSettings" Target="../printerSettings/printerSettings1.bin"/><Relationship Id="rId10" Type="http://schemas.openxmlformats.org/officeDocument/2006/relationships/hyperlink" Target="https://admugorsk.ru/documents/econ/Perechen%20post%2001.01.2024%20&#1085;&#1086;&#1074;&#1099;&#1081;.docx" TargetMode="External"/><Relationship Id="rId4" Type="http://schemas.openxmlformats.org/officeDocument/2006/relationships/hyperlink" Target="http://adm.ugorsk.ru/documents/econ/%D0%9F%D0%B5%D1%80%D0%B5%D1%87%D0%B5%D0%BD%D1%8C%20%D1%83%D1%81%D0%BB%D1%83%D0%B3%20%20-%D0%BD%D0%B0%2001.01.2020.xlsx" TargetMode="External"/><Relationship Id="rId9" Type="http://schemas.openxmlformats.org/officeDocument/2006/relationships/hyperlink" Target="https://admugorsk.ru/documents/econ/Perechen%20post%2001.01.2024%20&#1085;&#1086;&#1074;&#1099;&#1081;.docx" TargetMode="External"/><Relationship Id="rId14" Type="http://schemas.openxmlformats.org/officeDocument/2006/relationships/hyperlink" Target="https://admugorsk.ru/documents/econ/Perechen%20post%2001.01.2024%20&#1085;&#1086;&#1074;&#1099;&#1081;.doc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dm.ugorsk.ru/regulatory/zakon/6355/143240/" TargetMode="External"/><Relationship Id="rId1" Type="http://schemas.openxmlformats.org/officeDocument/2006/relationships/hyperlink" Target="https://adm.ugorsk.ru/about/statistics/butget/4530/61052/"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adm.ugorsk.ru/about/statistics/butget/4530/61052/" TargetMode="External"/><Relationship Id="rId1" Type="http://schemas.openxmlformats.org/officeDocument/2006/relationships/hyperlink" Target="https://admugorsk.ru/regulatory/zakon/5581/12768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N16"/>
  <sheetViews>
    <sheetView zoomScale="70" workbookViewId="0">
      <selection activeCell="D11" sqref="D11:I11"/>
    </sheetView>
  </sheetViews>
  <sheetFormatPr defaultRowHeight="20.25" x14ac:dyDescent="0.3"/>
  <cols>
    <col min="1" max="14" width="11.42578125" style="1" customWidth="1"/>
    <col min="15" max="16384" width="9.140625" style="1"/>
  </cols>
  <sheetData>
    <row r="1" spans="1:14" x14ac:dyDescent="0.3">
      <c r="K1" s="2"/>
      <c r="L1" s="3" t="s">
        <v>0</v>
      </c>
    </row>
    <row r="2" spans="1:14" x14ac:dyDescent="0.3">
      <c r="K2" s="2"/>
      <c r="L2" s="3"/>
    </row>
    <row r="9" spans="1:14" s="4" customFormat="1" ht="23.25" x14ac:dyDescent="0.35">
      <c r="A9" s="274" t="s">
        <v>1</v>
      </c>
      <c r="B9" s="274"/>
      <c r="C9" s="274"/>
      <c r="D9" s="274"/>
      <c r="E9" s="274"/>
      <c r="F9" s="274"/>
      <c r="G9" s="274"/>
      <c r="H9" s="274"/>
      <c r="I9" s="274"/>
      <c r="J9" s="274"/>
      <c r="K9" s="274"/>
      <c r="L9" s="274"/>
    </row>
    <row r="10" spans="1:14" s="4" customFormat="1" ht="23.25" x14ac:dyDescent="0.35">
      <c r="A10" s="274" t="s">
        <v>2</v>
      </c>
      <c r="B10" s="274"/>
      <c r="C10" s="274"/>
      <c r="D10" s="274"/>
      <c r="E10" s="274"/>
      <c r="F10" s="274"/>
      <c r="G10" s="274"/>
      <c r="H10" s="274"/>
      <c r="I10" s="274"/>
      <c r="J10" s="274"/>
      <c r="K10" s="274"/>
      <c r="L10" s="274"/>
    </row>
    <row r="11" spans="1:14" s="4" customFormat="1" ht="23.25" x14ac:dyDescent="0.35">
      <c r="D11" s="274" t="s">
        <v>566</v>
      </c>
      <c r="E11" s="274"/>
      <c r="F11" s="274"/>
      <c r="G11" s="274"/>
      <c r="H11" s="274"/>
      <c r="I11" s="274"/>
    </row>
    <row r="12" spans="1:14" x14ac:dyDescent="0.3">
      <c r="B12" s="5"/>
      <c r="D12" s="275" t="s">
        <v>3</v>
      </c>
      <c r="E12" s="275"/>
      <c r="F12" s="275"/>
      <c r="G12" s="275"/>
      <c r="H12" s="275"/>
      <c r="I12" s="275"/>
      <c r="J12" s="5"/>
      <c r="K12" s="5"/>
      <c r="L12" s="6"/>
      <c r="M12" s="6"/>
      <c r="N12" s="6"/>
    </row>
    <row r="13" spans="1:14" s="4" customFormat="1" ht="23.25" x14ac:dyDescent="0.35">
      <c r="A13" s="274" t="s">
        <v>4</v>
      </c>
      <c r="B13" s="274"/>
      <c r="C13" s="274"/>
      <c r="D13" s="274"/>
      <c r="E13" s="274"/>
      <c r="F13" s="274"/>
      <c r="G13" s="274"/>
      <c r="H13" s="274"/>
      <c r="I13" s="274"/>
      <c r="J13" s="274"/>
      <c r="K13" s="274"/>
      <c r="L13" s="274"/>
    </row>
    <row r="14" spans="1:14" s="4" customFormat="1" ht="23.25" x14ac:dyDescent="0.35">
      <c r="A14" s="274" t="s">
        <v>5</v>
      </c>
      <c r="B14" s="274"/>
      <c r="C14" s="274"/>
      <c r="D14" s="274"/>
      <c r="E14" s="274"/>
      <c r="F14" s="274"/>
      <c r="G14" s="274"/>
      <c r="H14" s="274"/>
      <c r="I14" s="274"/>
      <c r="J14" s="274"/>
      <c r="K14" s="274"/>
      <c r="L14" s="274"/>
    </row>
    <row r="15" spans="1:14" s="4" customFormat="1" ht="23.25" x14ac:dyDescent="0.35">
      <c r="A15" s="274" t="s">
        <v>6</v>
      </c>
      <c r="B15" s="274"/>
      <c r="C15" s="274"/>
      <c r="D15" s="274"/>
      <c r="E15" s="274"/>
      <c r="F15" s="274"/>
      <c r="G15" s="274"/>
      <c r="H15" s="274"/>
      <c r="I15" s="274"/>
      <c r="J15" s="274"/>
      <c r="K15" s="274"/>
      <c r="L15" s="274"/>
    </row>
    <row r="16" spans="1:14" s="4" customFormat="1" ht="23.25" x14ac:dyDescent="0.35">
      <c r="F16" s="7" t="s">
        <v>7</v>
      </c>
      <c r="G16" s="8" t="s">
        <v>8</v>
      </c>
      <c r="H16" s="8">
        <v>2024</v>
      </c>
      <c r="I16" s="9" t="s">
        <v>9</v>
      </c>
    </row>
  </sheetData>
  <mergeCells count="7">
    <mergeCell ref="A14:L14"/>
    <mergeCell ref="A15:L15"/>
    <mergeCell ref="A9:L9"/>
    <mergeCell ref="A10:L10"/>
    <mergeCell ref="D11:I11"/>
    <mergeCell ref="D12:I12"/>
    <mergeCell ref="A13:L13"/>
  </mergeCells>
  <dataValidations count="3">
    <dataValidation type="list" allowBlank="1" showInputMessage="1" showErrorMessage="1" sqref="G16">
      <formula1>Месяцы</formula1>
    </dataValidation>
    <dataValidation type="list" allowBlank="1" showInputMessage="1" showErrorMessage="1" sqref="H16">
      <formula1>Годы</formula1>
    </dataValidation>
    <dataValidation type="list" allowBlank="1" showInputMessage="1" showErrorMessage="1" sqref="D11">
      <formula1>МО</formula1>
    </dataValidation>
  </dataValidations>
  <pageMargins left="0.39370078740157477" right="0.39370078740157477" top="0.59055118110236249" bottom="0.39370078740157477" header="0.31496062992125984" footer="0.31496062992125984"/>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0"/>
  <sheetViews>
    <sheetView topLeftCell="A13" zoomScaleSheetLayoutView="85" workbookViewId="0">
      <selection activeCell="D16" sqref="D16"/>
    </sheetView>
  </sheetViews>
  <sheetFormatPr defaultRowHeight="15" x14ac:dyDescent="0.25"/>
  <cols>
    <col min="1" max="1" width="7.140625" customWidth="1"/>
    <col min="2" max="2" width="58.42578125" customWidth="1"/>
    <col min="3" max="3" width="56" customWidth="1"/>
    <col min="4" max="4" width="33" customWidth="1"/>
    <col min="5" max="5" width="79.28515625" customWidth="1"/>
  </cols>
  <sheetData>
    <row r="1" spans="1:5" s="12" customFormat="1" ht="38.25" customHeight="1" x14ac:dyDescent="0.25">
      <c r="A1" s="397" t="s">
        <v>438</v>
      </c>
      <c r="B1" s="397"/>
      <c r="C1" s="397"/>
      <c r="D1" s="397"/>
    </row>
    <row r="2" spans="1:5" s="12" customFormat="1" ht="65.25" customHeight="1" x14ac:dyDescent="0.25">
      <c r="A2" s="33" t="s">
        <v>17</v>
      </c>
      <c r="B2" s="27" t="s">
        <v>439</v>
      </c>
      <c r="C2" s="94" t="s">
        <v>440</v>
      </c>
      <c r="D2" s="94" t="s">
        <v>441</v>
      </c>
    </row>
    <row r="3" spans="1:5" s="10" customFormat="1" ht="15.75" customHeight="1" x14ac:dyDescent="0.25">
      <c r="A3" s="398" t="s">
        <v>139</v>
      </c>
      <c r="B3" s="278" t="s">
        <v>442</v>
      </c>
      <c r="C3" s="25" t="s">
        <v>443</v>
      </c>
      <c r="D3" s="30">
        <f>SUM(D4:D6)</f>
        <v>0</v>
      </c>
    </row>
    <row r="4" spans="1:5" s="10" customFormat="1" ht="15.75" x14ac:dyDescent="0.25">
      <c r="A4" s="399"/>
      <c r="B4" s="279"/>
      <c r="C4" s="133" t="s">
        <v>444</v>
      </c>
      <c r="D4" s="30"/>
    </row>
    <row r="5" spans="1:5" s="10" customFormat="1" ht="15.75" x14ac:dyDescent="0.25">
      <c r="A5" s="399"/>
      <c r="B5" s="279"/>
      <c r="C5" s="133" t="s">
        <v>445</v>
      </c>
      <c r="D5" s="30"/>
    </row>
    <row r="6" spans="1:5" s="10" customFormat="1" ht="15.75" x14ac:dyDescent="0.25">
      <c r="A6" s="399"/>
      <c r="B6" s="279"/>
      <c r="C6" s="133" t="s">
        <v>446</v>
      </c>
      <c r="D6" s="30"/>
    </row>
    <row r="7" spans="1:5" s="10" customFormat="1" ht="88.5" customHeight="1" x14ac:dyDescent="0.25">
      <c r="A7" s="400"/>
      <c r="B7" s="134" t="s">
        <v>447</v>
      </c>
      <c r="C7" s="30" t="s">
        <v>198</v>
      </c>
      <c r="D7" s="260">
        <v>0</v>
      </c>
    </row>
    <row r="8" spans="1:5" s="10" customFormat="1" ht="31.5" x14ac:dyDescent="0.25">
      <c r="A8" s="398" t="s">
        <v>140</v>
      </c>
      <c r="B8" s="278" t="s">
        <v>448</v>
      </c>
      <c r="C8" s="25" t="s">
        <v>443</v>
      </c>
      <c r="D8" s="135">
        <f>SUM(D9:D11)</f>
        <v>12</v>
      </c>
    </row>
    <row r="9" spans="1:5" s="10" customFormat="1" ht="15.75" customHeight="1" x14ac:dyDescent="0.25">
      <c r="A9" s="399"/>
      <c r="B9" s="279"/>
      <c r="C9" s="133" t="s">
        <v>444</v>
      </c>
      <c r="D9" s="135"/>
    </row>
    <row r="10" spans="1:5" s="10" customFormat="1" ht="15.75" x14ac:dyDescent="0.25">
      <c r="A10" s="399"/>
      <c r="B10" s="279"/>
      <c r="C10" s="133" t="s">
        <v>445</v>
      </c>
      <c r="D10" s="135"/>
    </row>
    <row r="11" spans="1:5" s="12" customFormat="1" ht="24.75" customHeight="1" x14ac:dyDescent="0.25">
      <c r="A11" s="399"/>
      <c r="B11" s="285"/>
      <c r="C11" s="133" t="s">
        <v>446</v>
      </c>
      <c r="D11" s="252">
        <v>12</v>
      </c>
    </row>
    <row r="12" spans="1:5" s="10" customFormat="1" ht="91.5" customHeight="1" x14ac:dyDescent="0.25">
      <c r="A12" s="400"/>
      <c r="B12" s="136" t="s">
        <v>449</v>
      </c>
      <c r="C12" s="137" t="s">
        <v>198</v>
      </c>
      <c r="D12" s="260">
        <v>0</v>
      </c>
    </row>
    <row r="13" spans="1:5" s="12" customFormat="1" ht="87" customHeight="1" x14ac:dyDescent="0.25">
      <c r="A13" s="138" t="s">
        <v>145</v>
      </c>
      <c r="B13" s="139" t="s">
        <v>450</v>
      </c>
      <c r="C13" s="66" t="s">
        <v>198</v>
      </c>
      <c r="D13" s="260">
        <v>0</v>
      </c>
    </row>
    <row r="14" spans="1:5" s="12" customFormat="1" ht="75" customHeight="1" x14ac:dyDescent="0.25">
      <c r="A14" s="140" t="s">
        <v>152</v>
      </c>
      <c r="B14" s="139" t="s">
        <v>451</v>
      </c>
      <c r="C14" s="66" t="s">
        <v>177</v>
      </c>
      <c r="D14" s="50">
        <f>IF((D7+D12+D13)&gt;0,(D7+D12)/(D7+D12+D13)*100,0)</f>
        <v>0</v>
      </c>
    </row>
    <row r="15" spans="1:5" s="10" customFormat="1" ht="142.5" customHeight="1" x14ac:dyDescent="0.25">
      <c r="A15" s="43" t="s">
        <v>160</v>
      </c>
      <c r="B15" s="139" t="s">
        <v>452</v>
      </c>
      <c r="C15" s="66" t="s">
        <v>136</v>
      </c>
      <c r="D15" s="45">
        <v>108</v>
      </c>
      <c r="E15" s="141"/>
    </row>
    <row r="16" spans="1:5" s="10" customFormat="1" ht="78.75" x14ac:dyDescent="0.25">
      <c r="A16" s="32" t="s">
        <v>168</v>
      </c>
      <c r="B16" s="136" t="s">
        <v>453</v>
      </c>
      <c r="C16" s="25" t="s">
        <v>454</v>
      </c>
      <c r="D16" s="30" t="s">
        <v>754</v>
      </c>
      <c r="E16" s="228"/>
    </row>
    <row r="17" spans="1:4" s="10" customFormat="1" ht="15" customHeight="1" x14ac:dyDescent="0.25">
      <c r="A17" s="35" t="s">
        <v>123</v>
      </c>
      <c r="B17" s="36"/>
      <c r="C17" s="12"/>
      <c r="D17" s="12"/>
    </row>
    <row r="18" spans="1:4" s="10" customFormat="1" ht="36.75" customHeight="1" x14ac:dyDescent="0.25">
      <c r="A18" s="396" t="s">
        <v>455</v>
      </c>
      <c r="B18" s="396"/>
      <c r="C18" s="396"/>
      <c r="D18" s="396"/>
    </row>
    <row r="19" spans="1:4" s="10" customFormat="1" ht="33.75" customHeight="1" x14ac:dyDescent="0.25">
      <c r="A19" s="396" t="s">
        <v>456</v>
      </c>
      <c r="B19" s="396"/>
      <c r="C19" s="396"/>
      <c r="D19" s="396"/>
    </row>
    <row r="20" spans="1:4" s="10" customFormat="1" x14ac:dyDescent="0.25">
      <c r="A20" s="11"/>
      <c r="C20" s="12"/>
      <c r="D20" s="12"/>
    </row>
  </sheetData>
  <sheetProtection sheet="1" objects="1" scenarios="1" formatCells="0" formatColumns="0" formatRows="0" insertColumns="0" insertRows="0" deleteColumns="0" deleteRows="0"/>
  <mergeCells count="7">
    <mergeCell ref="A18:D18"/>
    <mergeCell ref="A19:D19"/>
    <mergeCell ref="A1:D1"/>
    <mergeCell ref="A3:A7"/>
    <mergeCell ref="B3:B6"/>
    <mergeCell ref="A8:A12"/>
    <mergeCell ref="B8:B11"/>
  </mergeCells>
  <pageMargins left="0.7" right="0.7" top="0.75" bottom="0.75" header="0.3" footer="0.3"/>
  <pageSetup paperSize="9" scale="56"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zoomScaleSheetLayoutView="90" workbookViewId="0">
      <pane ySplit="6" topLeftCell="A9" activePane="bottomLeft" state="frozen"/>
      <selection sqref="A1:F1"/>
      <selection pane="bottomLeft" activeCell="J11" sqref="J11"/>
    </sheetView>
  </sheetViews>
  <sheetFormatPr defaultRowHeight="15" x14ac:dyDescent="0.25"/>
  <cols>
    <col min="1" max="1" width="5" style="142" customWidth="1"/>
    <col min="2" max="2" width="63.85546875" style="142" customWidth="1"/>
    <col min="3" max="4" width="9.140625" style="142"/>
    <col min="5" max="5" width="13.42578125" style="142" customWidth="1"/>
    <col min="6" max="6" width="12.42578125" style="142" customWidth="1"/>
    <col min="7" max="16384" width="9.140625" style="142"/>
  </cols>
  <sheetData>
    <row r="1" spans="1:7" s="143" customFormat="1" ht="50.25" customHeight="1" x14ac:dyDescent="0.25">
      <c r="A1" s="402" t="s">
        <v>457</v>
      </c>
      <c r="B1" s="402"/>
      <c r="C1" s="402"/>
      <c r="D1" s="402"/>
      <c r="E1" s="402"/>
      <c r="F1" s="402"/>
    </row>
    <row r="2" spans="1:7" s="143" customFormat="1" x14ac:dyDescent="0.25">
      <c r="A2" s="144"/>
      <c r="B2" s="145"/>
    </row>
    <row r="3" spans="1:7" s="146" customFormat="1" ht="15.75" customHeight="1" x14ac:dyDescent="0.25">
      <c r="A3" s="294" t="s">
        <v>12</v>
      </c>
      <c r="B3" s="403" t="s">
        <v>458</v>
      </c>
      <c r="C3" s="406" t="s">
        <v>441</v>
      </c>
      <c r="D3" s="407"/>
      <c r="E3" s="407"/>
      <c r="F3" s="408"/>
      <c r="G3" s="147"/>
    </row>
    <row r="4" spans="1:7" s="146" customFormat="1" ht="15.75" x14ac:dyDescent="0.25">
      <c r="A4" s="356"/>
      <c r="B4" s="404"/>
      <c r="C4" s="409" t="s">
        <v>132</v>
      </c>
      <c r="D4" s="409"/>
      <c r="E4" s="409"/>
      <c r="F4" s="409"/>
    </row>
    <row r="5" spans="1:7" s="146" customFormat="1" ht="47.25" x14ac:dyDescent="0.25">
      <c r="A5" s="295"/>
      <c r="B5" s="405"/>
      <c r="C5" s="82" t="s">
        <v>459</v>
      </c>
      <c r="D5" s="82" t="s">
        <v>64</v>
      </c>
      <c r="E5" s="82" t="s">
        <v>460</v>
      </c>
      <c r="F5" s="82" t="s">
        <v>70</v>
      </c>
    </row>
    <row r="6" spans="1:7" s="146" customFormat="1" ht="15.75" x14ac:dyDescent="0.25">
      <c r="A6" s="82">
        <v>1</v>
      </c>
      <c r="B6" s="82">
        <v>2</v>
      </c>
      <c r="C6" s="82">
        <v>3</v>
      </c>
      <c r="D6" s="82">
        <v>4</v>
      </c>
      <c r="E6" s="82">
        <v>5</v>
      </c>
      <c r="F6" s="82">
        <v>6</v>
      </c>
    </row>
    <row r="7" spans="1:7" s="146" customFormat="1" ht="31.5" x14ac:dyDescent="0.25">
      <c r="A7" s="148">
        <v>1</v>
      </c>
      <c r="B7" s="27" t="s">
        <v>461</v>
      </c>
      <c r="C7" s="149">
        <f>SUM(C9:C10)</f>
        <v>6</v>
      </c>
      <c r="D7" s="150">
        <f t="shared" ref="D7:F7" si="0">SUM(D9:D10)</f>
        <v>0</v>
      </c>
      <c r="E7" s="150">
        <f t="shared" si="0"/>
        <v>6</v>
      </c>
      <c r="F7" s="151">
        <f t="shared" si="0"/>
        <v>0</v>
      </c>
    </row>
    <row r="8" spans="1:7" s="146" customFormat="1" ht="15.75" x14ac:dyDescent="0.25">
      <c r="A8" s="137"/>
      <c r="B8" s="152" t="s">
        <v>207</v>
      </c>
      <c r="C8" s="153"/>
      <c r="D8" s="24"/>
      <c r="E8" s="24"/>
      <c r="F8" s="153"/>
    </row>
    <row r="9" spans="1:7" s="146" customFormat="1" ht="15.75" x14ac:dyDescent="0.25">
      <c r="A9" s="94"/>
      <c r="B9" s="154" t="s">
        <v>462</v>
      </c>
      <c r="C9" s="155">
        <f>SUM(D9:F9)</f>
        <v>5</v>
      </c>
      <c r="D9" s="25"/>
      <c r="E9" s="227">
        <v>5</v>
      </c>
      <c r="F9" s="156"/>
    </row>
    <row r="10" spans="1:7" s="146" customFormat="1" ht="15.75" x14ac:dyDescent="0.25">
      <c r="A10" s="94"/>
      <c r="B10" s="154" t="s">
        <v>463</v>
      </c>
      <c r="C10" s="81">
        <f t="shared" ref="C10:C30" si="1">SUM(D10:F10)</f>
        <v>1</v>
      </c>
      <c r="D10" s="25"/>
      <c r="E10" s="227">
        <v>1</v>
      </c>
      <c r="F10" s="156"/>
    </row>
    <row r="11" spans="1:7" s="146" customFormat="1" ht="63" x14ac:dyDescent="0.25">
      <c r="A11" s="148">
        <v>2</v>
      </c>
      <c r="B11" s="27" t="s">
        <v>464</v>
      </c>
      <c r="C11" s="157">
        <f t="shared" si="1"/>
        <v>0</v>
      </c>
      <c r="D11" s="18">
        <f t="shared" ref="D11:F15" si="2">SUM(D13:D14)</f>
        <v>0</v>
      </c>
      <c r="E11" s="18">
        <f t="shared" si="2"/>
        <v>0</v>
      </c>
      <c r="F11" s="157">
        <f t="shared" si="2"/>
        <v>0</v>
      </c>
    </row>
    <row r="12" spans="1:7" s="146" customFormat="1" ht="15.75" x14ac:dyDescent="0.25">
      <c r="A12" s="137"/>
      <c r="B12" s="152" t="s">
        <v>207</v>
      </c>
      <c r="C12" s="153"/>
      <c r="D12" s="24"/>
      <c r="E12" s="24"/>
      <c r="F12" s="153"/>
    </row>
    <row r="13" spans="1:7" s="146" customFormat="1" ht="15.75" x14ac:dyDescent="0.25">
      <c r="A13" s="94"/>
      <c r="B13" s="133" t="s">
        <v>462</v>
      </c>
      <c r="C13" s="81">
        <f t="shared" si="1"/>
        <v>0</v>
      </c>
      <c r="D13" s="25"/>
      <c r="E13" s="25"/>
      <c r="F13" s="156"/>
    </row>
    <row r="14" spans="1:7" s="146" customFormat="1" ht="15.75" x14ac:dyDescent="0.25">
      <c r="A14" s="94"/>
      <c r="B14" s="133" t="s">
        <v>463</v>
      </c>
      <c r="C14" s="81">
        <f t="shared" si="1"/>
        <v>0</v>
      </c>
      <c r="D14" s="25"/>
      <c r="E14" s="25"/>
      <c r="F14" s="156"/>
    </row>
    <row r="15" spans="1:7" s="146" customFormat="1" ht="31.5" x14ac:dyDescent="0.25">
      <c r="A15" s="148">
        <v>3</v>
      </c>
      <c r="B15" s="27" t="s">
        <v>465</v>
      </c>
      <c r="C15" s="157">
        <f t="shared" si="1"/>
        <v>6</v>
      </c>
      <c r="D15" s="18">
        <f t="shared" si="2"/>
        <v>0</v>
      </c>
      <c r="E15" s="18">
        <f t="shared" si="2"/>
        <v>6</v>
      </c>
      <c r="F15" s="157">
        <f t="shared" si="2"/>
        <v>0</v>
      </c>
    </row>
    <row r="16" spans="1:7" s="146" customFormat="1" ht="15.75" x14ac:dyDescent="0.25">
      <c r="A16" s="137"/>
      <c r="B16" s="152" t="s">
        <v>207</v>
      </c>
      <c r="C16" s="153"/>
      <c r="D16" s="24"/>
      <c r="E16" s="24"/>
      <c r="F16" s="153"/>
    </row>
    <row r="17" spans="1:6" s="146" customFormat="1" ht="15.75" x14ac:dyDescent="0.25">
      <c r="A17" s="94"/>
      <c r="B17" s="133" t="s">
        <v>462</v>
      </c>
      <c r="C17" s="81">
        <f t="shared" si="1"/>
        <v>5</v>
      </c>
      <c r="D17" s="25"/>
      <c r="E17" s="227">
        <v>5</v>
      </c>
      <c r="F17" s="156"/>
    </row>
    <row r="18" spans="1:6" s="146" customFormat="1" ht="15.75" x14ac:dyDescent="0.25">
      <c r="A18" s="94"/>
      <c r="B18" s="133" t="s">
        <v>463</v>
      </c>
      <c r="C18" s="81">
        <f t="shared" si="1"/>
        <v>1</v>
      </c>
      <c r="D18" s="25"/>
      <c r="E18" s="227">
        <v>1</v>
      </c>
      <c r="F18" s="156"/>
    </row>
    <row r="19" spans="1:6" s="146" customFormat="1" ht="15.75" x14ac:dyDescent="0.25">
      <c r="A19" s="148">
        <v>4</v>
      </c>
      <c r="B19" s="27" t="s">
        <v>466</v>
      </c>
      <c r="C19" s="158">
        <f t="shared" si="1"/>
        <v>0</v>
      </c>
      <c r="D19" s="28"/>
      <c r="E19" s="229"/>
      <c r="F19" s="159"/>
    </row>
    <row r="20" spans="1:6" s="146" customFormat="1" ht="15.75" x14ac:dyDescent="0.25">
      <c r="A20" s="137"/>
      <c r="B20" s="152" t="s">
        <v>467</v>
      </c>
      <c r="C20" s="160">
        <f t="shared" si="1"/>
        <v>0</v>
      </c>
      <c r="D20" s="24"/>
      <c r="E20" s="137"/>
      <c r="F20" s="153"/>
    </row>
    <row r="21" spans="1:6" s="146" customFormat="1" ht="15.75" x14ac:dyDescent="0.25">
      <c r="A21" s="94"/>
      <c r="B21" s="133" t="s">
        <v>468</v>
      </c>
      <c r="C21" s="81">
        <f t="shared" si="1"/>
        <v>96.74</v>
      </c>
      <c r="D21" s="25"/>
      <c r="E21" s="227">
        <v>96.74</v>
      </c>
      <c r="F21" s="156"/>
    </row>
    <row r="22" spans="1:6" s="146" customFormat="1" ht="15.75" x14ac:dyDescent="0.25">
      <c r="A22" s="94"/>
      <c r="B22" s="161" t="s">
        <v>469</v>
      </c>
      <c r="C22" s="81">
        <f t="shared" si="1"/>
        <v>87.76</v>
      </c>
      <c r="D22" s="25"/>
      <c r="E22" s="227">
        <v>87.76</v>
      </c>
      <c r="F22" s="156"/>
    </row>
    <row r="23" spans="1:6" s="146" customFormat="1" ht="15.75" x14ac:dyDescent="0.25">
      <c r="A23" s="148">
        <v>5</v>
      </c>
      <c r="B23" s="27" t="s">
        <v>470</v>
      </c>
      <c r="C23" s="157">
        <f t="shared" si="1"/>
        <v>0</v>
      </c>
      <c r="D23" s="28"/>
      <c r="E23" s="229"/>
      <c r="F23" s="159"/>
    </row>
    <row r="24" spans="1:6" s="146" customFormat="1" ht="15.75" x14ac:dyDescent="0.25">
      <c r="A24" s="137"/>
      <c r="B24" s="152" t="s">
        <v>467</v>
      </c>
      <c r="C24" s="160">
        <f t="shared" si="1"/>
        <v>0</v>
      </c>
      <c r="D24" s="24"/>
      <c r="E24" s="137"/>
      <c r="F24" s="153"/>
    </row>
    <row r="25" spans="1:6" s="146" customFormat="1" ht="15.75" x14ac:dyDescent="0.25">
      <c r="A25" s="94"/>
      <c r="B25" s="133" t="s">
        <v>468</v>
      </c>
      <c r="C25" s="160">
        <f t="shared" si="1"/>
        <v>88.68</v>
      </c>
      <c r="D25" s="24"/>
      <c r="E25" s="137">
        <v>88.68</v>
      </c>
      <c r="F25" s="153"/>
    </row>
    <row r="26" spans="1:6" s="146" customFormat="1" ht="15.75" x14ac:dyDescent="0.25">
      <c r="A26" s="94"/>
      <c r="B26" s="161" t="s">
        <v>469</v>
      </c>
      <c r="C26" s="81">
        <f t="shared" si="1"/>
        <v>87.76</v>
      </c>
      <c r="D26" s="25"/>
      <c r="E26" s="227">
        <v>87.76</v>
      </c>
      <c r="F26" s="156"/>
    </row>
    <row r="27" spans="1:6" s="146" customFormat="1" ht="15.75" x14ac:dyDescent="0.25">
      <c r="A27" s="148">
        <v>6</v>
      </c>
      <c r="B27" s="27" t="s">
        <v>471</v>
      </c>
      <c r="C27" s="157">
        <f t="shared" si="1"/>
        <v>0</v>
      </c>
      <c r="D27" s="28"/>
      <c r="E27" s="229"/>
      <c r="F27" s="159"/>
    </row>
    <row r="28" spans="1:6" s="146" customFormat="1" ht="15.75" x14ac:dyDescent="0.25">
      <c r="A28" s="137"/>
      <c r="B28" s="152" t="s">
        <v>207</v>
      </c>
      <c r="C28" s="160">
        <f t="shared" si="1"/>
        <v>0</v>
      </c>
      <c r="D28" s="24"/>
      <c r="E28" s="137"/>
      <c r="F28" s="153"/>
    </row>
    <row r="29" spans="1:6" s="146" customFormat="1" ht="15.75" x14ac:dyDescent="0.25">
      <c r="A29" s="94"/>
      <c r="B29" s="133" t="s">
        <v>472</v>
      </c>
      <c r="C29" s="160">
        <f t="shared" si="1"/>
        <v>92.22</v>
      </c>
      <c r="D29" s="24"/>
      <c r="E29" s="137">
        <v>92.22</v>
      </c>
      <c r="F29" s="153"/>
    </row>
    <row r="30" spans="1:6" s="146" customFormat="1" ht="31.5" x14ac:dyDescent="0.25">
      <c r="A30" s="94"/>
      <c r="B30" s="133" t="s">
        <v>473</v>
      </c>
      <c r="C30" s="160">
        <f t="shared" si="1"/>
        <v>87.76</v>
      </c>
      <c r="D30" s="24"/>
      <c r="E30" s="137">
        <v>87.76</v>
      </c>
      <c r="F30" s="153"/>
    </row>
    <row r="31" spans="1:6" ht="41.25" customHeight="1" x14ac:dyDescent="0.25">
      <c r="A31" s="401" t="s">
        <v>474</v>
      </c>
      <c r="B31" s="401"/>
      <c r="C31" s="401"/>
      <c r="D31" s="401"/>
      <c r="E31" s="401"/>
      <c r="F31" s="401"/>
    </row>
  </sheetData>
  <sheetProtection formatCells="0" formatColumns="0" formatRows="0" insertRows="0" sort="0" autoFilter="0"/>
  <mergeCells count="6">
    <mergeCell ref="A31:F31"/>
    <mergeCell ref="A1:F1"/>
    <mergeCell ref="A3:A5"/>
    <mergeCell ref="B3:B5"/>
    <mergeCell ref="C3:F3"/>
    <mergeCell ref="C4:F4"/>
  </mergeCells>
  <pageMargins left="0.39370078740157477" right="0.39370078740157477" top="0.59055118110236249" bottom="0.39370078740157477" header="0.31496062992125984" footer="0.31496062992125984"/>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2"/>
  <sheetViews>
    <sheetView workbookViewId="0">
      <selection sqref="A1:K1"/>
    </sheetView>
  </sheetViews>
  <sheetFormatPr defaultRowHeight="15" x14ac:dyDescent="0.25"/>
  <cols>
    <col min="1" max="1" width="5.7109375" style="177" customWidth="1"/>
    <col min="2" max="3" width="23.140625" style="177" customWidth="1"/>
    <col min="4" max="4" width="28" style="177" customWidth="1"/>
    <col min="5" max="5" width="62.85546875" style="177" customWidth="1"/>
    <col min="6" max="6" width="14.5703125" style="177" customWidth="1"/>
    <col min="7" max="7" width="13.7109375" style="177" customWidth="1"/>
    <col min="8" max="8" width="15.28515625" style="177" customWidth="1"/>
    <col min="9" max="9" width="15.42578125" style="177" customWidth="1"/>
    <col min="10" max="10" width="25.140625" style="177" customWidth="1"/>
    <col min="11" max="11" width="28.85546875" style="177" customWidth="1"/>
    <col min="12" max="12" width="14.7109375" style="177" customWidth="1"/>
    <col min="13" max="19" width="9.140625" style="177"/>
    <col min="20" max="21" width="9.140625" style="177" customWidth="1"/>
    <col min="22" max="16384" width="9.140625" style="177"/>
  </cols>
  <sheetData>
    <row r="1" spans="1:20" ht="32.25" customHeight="1" x14ac:dyDescent="0.25">
      <c r="A1" s="413" t="s">
        <v>614</v>
      </c>
      <c r="B1" s="414"/>
      <c r="C1" s="414"/>
      <c r="D1" s="414"/>
      <c r="E1" s="414"/>
      <c r="F1" s="414"/>
      <c r="G1" s="414"/>
      <c r="H1" s="414"/>
      <c r="I1" s="414"/>
      <c r="J1" s="414"/>
      <c r="K1" s="414"/>
      <c r="T1" s="177" t="s">
        <v>615</v>
      </c>
    </row>
    <row r="2" spans="1:20" x14ac:dyDescent="0.25">
      <c r="D2" s="415" t="s">
        <v>616</v>
      </c>
      <c r="E2" s="415"/>
      <c r="F2" s="415"/>
      <c r="G2" s="415"/>
      <c r="H2" s="415"/>
      <c r="I2" s="415"/>
      <c r="J2" s="415"/>
      <c r="K2" s="178"/>
      <c r="T2" s="177" t="s">
        <v>617</v>
      </c>
    </row>
    <row r="3" spans="1:20" x14ac:dyDescent="0.25">
      <c r="D3" s="416" t="s">
        <v>618</v>
      </c>
      <c r="E3" s="416"/>
      <c r="F3" s="416"/>
      <c r="G3" s="416"/>
      <c r="H3" s="416"/>
      <c r="I3" s="416"/>
      <c r="J3" s="416"/>
      <c r="K3" s="179"/>
    </row>
    <row r="5" spans="1:20" ht="15" customHeight="1" x14ac:dyDescent="0.25">
      <c r="A5" s="410" t="s">
        <v>12</v>
      </c>
      <c r="B5" s="410" t="s">
        <v>619</v>
      </c>
      <c r="C5" s="410" t="s">
        <v>653</v>
      </c>
      <c r="D5" s="410" t="s">
        <v>620</v>
      </c>
      <c r="E5" s="410" t="s">
        <v>644</v>
      </c>
      <c r="F5" s="417" t="s">
        <v>621</v>
      </c>
      <c r="G5" s="418"/>
      <c r="H5" s="418"/>
      <c r="I5" s="419"/>
      <c r="J5" s="410" t="s">
        <v>645</v>
      </c>
      <c r="K5" s="410" t="s">
        <v>622</v>
      </c>
      <c r="L5" s="410" t="s">
        <v>498</v>
      </c>
    </row>
    <row r="6" spans="1:20" ht="74.25" customHeight="1" x14ac:dyDescent="0.25">
      <c r="A6" s="411"/>
      <c r="B6" s="411"/>
      <c r="C6" s="411"/>
      <c r="D6" s="411"/>
      <c r="E6" s="411"/>
      <c r="F6" s="185" t="s">
        <v>623</v>
      </c>
      <c r="G6" s="185" t="s">
        <v>624</v>
      </c>
      <c r="H6" s="185" t="s">
        <v>625</v>
      </c>
      <c r="I6" s="185" t="s">
        <v>626</v>
      </c>
      <c r="J6" s="411"/>
      <c r="K6" s="411"/>
      <c r="L6" s="411"/>
    </row>
    <row r="7" spans="1:20" ht="13.5" customHeight="1" x14ac:dyDescent="0.25">
      <c r="A7" s="187">
        <v>1</v>
      </c>
      <c r="B7" s="187">
        <v>2</v>
      </c>
      <c r="C7" s="187">
        <v>3</v>
      </c>
      <c r="D7" s="187">
        <v>4</v>
      </c>
      <c r="E7" s="187">
        <v>5</v>
      </c>
      <c r="F7" s="187">
        <v>6</v>
      </c>
      <c r="G7" s="187">
        <v>7</v>
      </c>
      <c r="H7" s="187">
        <v>8</v>
      </c>
      <c r="I7" s="187">
        <v>9</v>
      </c>
      <c r="J7" s="187">
        <v>10</v>
      </c>
      <c r="K7" s="187">
        <v>11</v>
      </c>
      <c r="L7" s="187">
        <v>12</v>
      </c>
    </row>
    <row r="8" spans="1:20" ht="15.75" x14ac:dyDescent="0.25">
      <c r="A8" s="192">
        <v>1</v>
      </c>
      <c r="B8" s="191"/>
      <c r="C8" s="191"/>
      <c r="D8" s="190"/>
      <c r="E8" s="192"/>
      <c r="F8" s="192"/>
      <c r="G8" s="192"/>
      <c r="H8" s="192"/>
      <c r="I8" s="192"/>
      <c r="J8" s="192"/>
      <c r="K8" s="192"/>
      <c r="L8" s="193"/>
    </row>
    <row r="9" spans="1:20" x14ac:dyDescent="0.25">
      <c r="A9" s="180">
        <v>2</v>
      </c>
      <c r="B9" s="180"/>
      <c r="C9" s="180"/>
      <c r="D9" s="180"/>
      <c r="E9" s="180"/>
      <c r="F9" s="180"/>
      <c r="G9" s="180">
        <f t="shared" ref="G9:G20" si="0">H9+I9</f>
        <v>0</v>
      </c>
      <c r="H9" s="180"/>
      <c r="I9" s="180"/>
      <c r="J9" s="180"/>
      <c r="K9" s="180"/>
      <c r="L9" s="181"/>
    </row>
    <row r="10" spans="1:20" x14ac:dyDescent="0.25">
      <c r="A10" s="180">
        <v>3</v>
      </c>
      <c r="B10" s="180"/>
      <c r="C10" s="180"/>
      <c r="D10" s="180"/>
      <c r="E10" s="180"/>
      <c r="F10" s="180"/>
      <c r="G10" s="180">
        <f t="shared" si="0"/>
        <v>0</v>
      </c>
      <c r="H10" s="180"/>
      <c r="I10" s="180"/>
      <c r="J10" s="180"/>
      <c r="K10" s="180"/>
      <c r="L10" s="181"/>
    </row>
    <row r="11" spans="1:20" x14ac:dyDescent="0.25">
      <c r="A11" s="180">
        <v>4</v>
      </c>
      <c r="B11" s="180"/>
      <c r="C11" s="180"/>
      <c r="D11" s="180"/>
      <c r="E11" s="180"/>
      <c r="F11" s="180"/>
      <c r="G11" s="180">
        <f t="shared" si="0"/>
        <v>0</v>
      </c>
      <c r="H11" s="180"/>
      <c r="I11" s="180"/>
      <c r="J11" s="180"/>
      <c r="K11" s="180"/>
      <c r="L11" s="181"/>
    </row>
    <row r="12" spans="1:20" x14ac:dyDescent="0.25">
      <c r="A12" s="180">
        <v>5</v>
      </c>
      <c r="B12" s="181"/>
      <c r="C12" s="181"/>
      <c r="D12" s="180"/>
      <c r="E12" s="180"/>
      <c r="F12" s="181"/>
      <c r="G12" s="180">
        <f t="shared" si="0"/>
        <v>0</v>
      </c>
      <c r="H12" s="181"/>
      <c r="I12" s="181"/>
      <c r="J12" s="181"/>
      <c r="K12" s="181"/>
      <c r="L12" s="181"/>
    </row>
    <row r="13" spans="1:20" x14ac:dyDescent="0.25">
      <c r="A13" s="180">
        <v>6</v>
      </c>
      <c r="B13" s="181"/>
      <c r="C13" s="181"/>
      <c r="D13" s="180"/>
      <c r="E13" s="180"/>
      <c r="F13" s="181"/>
      <c r="G13" s="180">
        <f t="shared" si="0"/>
        <v>0</v>
      </c>
      <c r="H13" s="181"/>
      <c r="I13" s="181"/>
      <c r="J13" s="181"/>
      <c r="K13" s="181"/>
      <c r="L13" s="181"/>
    </row>
    <row r="14" spans="1:20" x14ac:dyDescent="0.25">
      <c r="A14" s="180">
        <v>7</v>
      </c>
      <c r="B14" s="181"/>
      <c r="C14" s="181"/>
      <c r="D14" s="180"/>
      <c r="E14" s="180"/>
      <c r="F14" s="181"/>
      <c r="G14" s="180">
        <f t="shared" si="0"/>
        <v>0</v>
      </c>
      <c r="H14" s="181"/>
      <c r="I14" s="181"/>
      <c r="J14" s="181"/>
      <c r="K14" s="181"/>
      <c r="L14" s="181"/>
    </row>
    <row r="15" spans="1:20" x14ac:dyDescent="0.25">
      <c r="A15" s="180">
        <v>8</v>
      </c>
      <c r="B15" s="181"/>
      <c r="C15" s="181"/>
      <c r="D15" s="180"/>
      <c r="E15" s="180"/>
      <c r="F15" s="181"/>
      <c r="G15" s="180">
        <f t="shared" si="0"/>
        <v>0</v>
      </c>
      <c r="H15" s="181"/>
      <c r="I15" s="181"/>
      <c r="J15" s="181"/>
      <c r="K15" s="181"/>
      <c r="L15" s="181"/>
    </row>
    <row r="16" spans="1:20" x14ac:dyDescent="0.25">
      <c r="A16" s="180">
        <v>9</v>
      </c>
      <c r="B16" s="181"/>
      <c r="C16" s="181"/>
      <c r="D16" s="180"/>
      <c r="E16" s="180"/>
      <c r="F16" s="181"/>
      <c r="G16" s="180">
        <f t="shared" si="0"/>
        <v>0</v>
      </c>
      <c r="H16" s="181"/>
      <c r="I16" s="181"/>
      <c r="J16" s="181"/>
      <c r="K16" s="181"/>
      <c r="L16" s="181"/>
    </row>
    <row r="17" spans="1:12" x14ac:dyDescent="0.25">
      <c r="A17" s="180">
        <v>10</v>
      </c>
      <c r="B17" s="181"/>
      <c r="C17" s="181"/>
      <c r="D17" s="180"/>
      <c r="E17" s="180"/>
      <c r="F17" s="181"/>
      <c r="G17" s="180">
        <f t="shared" si="0"/>
        <v>0</v>
      </c>
      <c r="H17" s="181"/>
      <c r="I17" s="181"/>
      <c r="J17" s="181"/>
      <c r="K17" s="181"/>
      <c r="L17" s="181"/>
    </row>
    <row r="18" spans="1:12" x14ac:dyDescent="0.25">
      <c r="A18" s="180">
        <v>11</v>
      </c>
      <c r="B18" s="181"/>
      <c r="C18" s="181"/>
      <c r="D18" s="180"/>
      <c r="E18" s="180"/>
      <c r="F18" s="181"/>
      <c r="G18" s="180">
        <f t="shared" si="0"/>
        <v>0</v>
      </c>
      <c r="H18" s="181"/>
      <c r="I18" s="181"/>
      <c r="J18" s="181"/>
      <c r="K18" s="181"/>
      <c r="L18" s="181"/>
    </row>
    <row r="19" spans="1:12" x14ac:dyDescent="0.25">
      <c r="A19" s="180">
        <v>12</v>
      </c>
      <c r="B19" s="181"/>
      <c r="C19" s="181"/>
      <c r="D19" s="180"/>
      <c r="E19" s="180"/>
      <c r="F19" s="181"/>
      <c r="G19" s="180">
        <f t="shared" si="0"/>
        <v>0</v>
      </c>
      <c r="H19" s="181"/>
      <c r="I19" s="181"/>
      <c r="J19" s="181"/>
      <c r="K19" s="181"/>
      <c r="L19" s="181"/>
    </row>
    <row r="20" spans="1:12" s="178" customFormat="1" x14ac:dyDescent="0.25">
      <c r="A20" s="182" t="s">
        <v>642</v>
      </c>
      <c r="B20" s="182"/>
      <c r="C20" s="182"/>
      <c r="D20" s="180"/>
      <c r="E20" s="180"/>
      <c r="F20" s="182"/>
      <c r="G20" s="180">
        <f t="shared" si="0"/>
        <v>0</v>
      </c>
      <c r="H20" s="182"/>
      <c r="I20" s="182"/>
      <c r="J20" s="182"/>
      <c r="K20" s="182"/>
      <c r="L20" s="182"/>
    </row>
    <row r="21" spans="1:12" s="178" customFormat="1" ht="29.25" customHeight="1" x14ac:dyDescent="0.25">
      <c r="A21" s="412" t="s">
        <v>647</v>
      </c>
      <c r="B21" s="412"/>
      <c r="C21" s="412"/>
      <c r="D21" s="412"/>
      <c r="E21" s="412"/>
      <c r="F21" s="412"/>
      <c r="G21" s="412"/>
      <c r="H21" s="412"/>
      <c r="I21" s="412"/>
      <c r="J21" s="412"/>
      <c r="K21" s="412"/>
      <c r="L21" s="412"/>
    </row>
    <row r="22" spans="1:12" ht="29.25" customHeight="1" x14ac:dyDescent="0.25">
      <c r="A22" s="412" t="s">
        <v>646</v>
      </c>
      <c r="B22" s="412"/>
      <c r="C22" s="412"/>
      <c r="D22" s="412"/>
      <c r="E22" s="412"/>
      <c r="F22" s="412"/>
      <c r="G22" s="412"/>
      <c r="H22" s="412"/>
      <c r="I22" s="412"/>
      <c r="J22" s="412"/>
      <c r="K22" s="412"/>
    </row>
    <row r="67" spans="20:20" x14ac:dyDescent="0.25">
      <c r="T67" s="177" t="s">
        <v>627</v>
      </c>
    </row>
    <row r="68" spans="20:20" x14ac:dyDescent="0.25">
      <c r="T68" s="177" t="s">
        <v>628</v>
      </c>
    </row>
    <row r="69" spans="20:20" x14ac:dyDescent="0.25">
      <c r="T69" s="177" t="s">
        <v>629</v>
      </c>
    </row>
    <row r="70" spans="20:20" x14ac:dyDescent="0.25">
      <c r="T70" s="177" t="s">
        <v>630</v>
      </c>
    </row>
    <row r="71" spans="20:20" x14ac:dyDescent="0.25">
      <c r="T71" s="177" t="s">
        <v>631</v>
      </c>
    </row>
    <row r="72" spans="20:20" x14ac:dyDescent="0.25">
      <c r="T72" s="177" t="s">
        <v>632</v>
      </c>
    </row>
    <row r="73" spans="20:20" x14ac:dyDescent="0.25">
      <c r="T73" s="177" t="s">
        <v>633</v>
      </c>
    </row>
    <row r="74" spans="20:20" x14ac:dyDescent="0.25">
      <c r="T74" s="177" t="s">
        <v>634</v>
      </c>
    </row>
    <row r="75" spans="20:20" x14ac:dyDescent="0.25">
      <c r="T75" s="177" t="s">
        <v>635</v>
      </c>
    </row>
    <row r="76" spans="20:20" x14ac:dyDescent="0.25">
      <c r="T76" s="177" t="s">
        <v>636</v>
      </c>
    </row>
    <row r="77" spans="20:20" x14ac:dyDescent="0.25">
      <c r="T77" s="177" t="s">
        <v>637</v>
      </c>
    </row>
    <row r="78" spans="20:20" x14ac:dyDescent="0.25">
      <c r="T78" s="177" t="s">
        <v>638</v>
      </c>
    </row>
    <row r="79" spans="20:20" x14ac:dyDescent="0.25">
      <c r="T79" s="177" t="s">
        <v>639</v>
      </c>
    </row>
    <row r="80" spans="20:20" x14ac:dyDescent="0.25">
      <c r="T80" s="177" t="s">
        <v>640</v>
      </c>
    </row>
    <row r="81" spans="20:20" x14ac:dyDescent="0.25">
      <c r="T81" s="177" t="s">
        <v>641</v>
      </c>
    </row>
    <row r="82" spans="20:20" x14ac:dyDescent="0.25">
      <c r="T82" s="186" t="s">
        <v>643</v>
      </c>
    </row>
  </sheetData>
  <mergeCells count="14">
    <mergeCell ref="L5:L6"/>
    <mergeCell ref="A21:L21"/>
    <mergeCell ref="A22:K22"/>
    <mergeCell ref="A1:K1"/>
    <mergeCell ref="D2:J2"/>
    <mergeCell ref="D3:J3"/>
    <mergeCell ref="A5:A6"/>
    <mergeCell ref="B5:B6"/>
    <mergeCell ref="D5:D6"/>
    <mergeCell ref="E5:E6"/>
    <mergeCell ref="F5:I5"/>
    <mergeCell ref="J5:J6"/>
    <mergeCell ref="K5:K6"/>
    <mergeCell ref="C5:C6"/>
  </mergeCells>
  <dataValidations count="2">
    <dataValidation type="list" allowBlank="1" showInputMessage="1" showErrorMessage="1" sqref="D9:D20">
      <formula1>$T$1:$T$2</formula1>
    </dataValidation>
    <dataValidation type="list" allowBlank="1" showInputMessage="1" showErrorMessage="1" sqref="E8:E20">
      <formula1>$T$67:$T$82</formula1>
    </dataValidation>
  </dataValidations>
  <pageMargins left="0.70866141732283472" right="0.70866141732283472" top="0.74803149606299213" bottom="0.74803149606299213" header="0.31496062992125984" footer="0.31496062992125984"/>
  <pageSetup paperSize="9" scale="5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1"/>
  <sheetViews>
    <sheetView view="pageBreakPreview" topLeftCell="B1" zoomScale="90" zoomScaleSheetLayoutView="90" workbookViewId="0">
      <selection activeCell="E8" sqref="E8"/>
    </sheetView>
  </sheetViews>
  <sheetFormatPr defaultRowHeight="15" x14ac:dyDescent="0.25"/>
  <cols>
    <col min="1" max="1" width="5.7109375" style="177" customWidth="1"/>
    <col min="2" max="2" width="23.140625" style="177" customWidth="1"/>
    <col min="3" max="3" width="25" style="177" customWidth="1"/>
    <col min="4" max="4" width="31" style="177" customWidth="1"/>
    <col min="5" max="5" width="36.7109375" style="177" customWidth="1"/>
    <col min="6" max="6" width="14.5703125" style="177" customWidth="1"/>
    <col min="7" max="7" width="13.7109375" style="177" customWidth="1"/>
    <col min="8" max="8" width="15.28515625" style="177" customWidth="1"/>
    <col min="9" max="9" width="15.42578125" style="177" customWidth="1"/>
    <col min="10" max="10" width="25.140625" style="177" customWidth="1"/>
    <col min="11" max="11" width="28.85546875" style="177" customWidth="1"/>
    <col min="12" max="12" width="14.7109375" style="177" customWidth="1"/>
    <col min="13" max="19" width="9.140625" style="177"/>
    <col min="20" max="21" width="9.140625" style="177" customWidth="1"/>
    <col min="22" max="16384" width="9.140625" style="177"/>
  </cols>
  <sheetData>
    <row r="1" spans="1:12" ht="32.25" customHeight="1" x14ac:dyDescent="0.25">
      <c r="A1" s="413" t="s">
        <v>648</v>
      </c>
      <c r="B1" s="414"/>
      <c r="C1" s="414"/>
      <c r="D1" s="414"/>
      <c r="E1" s="414"/>
      <c r="F1" s="414"/>
      <c r="G1" s="414"/>
      <c r="H1" s="414"/>
      <c r="I1" s="414"/>
      <c r="J1" s="414"/>
      <c r="K1" s="414"/>
    </row>
    <row r="2" spans="1:12" x14ac:dyDescent="0.25">
      <c r="D2" s="415" t="s">
        <v>616</v>
      </c>
      <c r="E2" s="415"/>
      <c r="F2" s="415"/>
      <c r="G2" s="415"/>
      <c r="H2" s="415"/>
      <c r="I2" s="415"/>
      <c r="J2" s="415"/>
      <c r="K2" s="183"/>
    </row>
    <row r="3" spans="1:12" x14ac:dyDescent="0.25">
      <c r="D3" s="416" t="s">
        <v>618</v>
      </c>
      <c r="E3" s="416"/>
      <c r="F3" s="416"/>
      <c r="G3" s="416"/>
      <c r="H3" s="416"/>
      <c r="I3" s="416"/>
      <c r="J3" s="416"/>
      <c r="K3" s="184"/>
    </row>
    <row r="5" spans="1:12" ht="15" customHeight="1" x14ac:dyDescent="0.25">
      <c r="A5" s="410" t="s">
        <v>12</v>
      </c>
      <c r="B5" s="410" t="s">
        <v>619</v>
      </c>
      <c r="C5" s="410" t="s">
        <v>653</v>
      </c>
      <c r="D5" s="410" t="s">
        <v>652</v>
      </c>
      <c r="E5" s="410" t="s">
        <v>649</v>
      </c>
      <c r="F5" s="417" t="s">
        <v>621</v>
      </c>
      <c r="G5" s="418"/>
      <c r="H5" s="418"/>
      <c r="I5" s="419"/>
      <c r="J5" s="410" t="s">
        <v>651</v>
      </c>
      <c r="K5" s="410" t="s">
        <v>622</v>
      </c>
      <c r="L5" s="410" t="s">
        <v>498</v>
      </c>
    </row>
    <row r="6" spans="1:12" ht="75.75" customHeight="1" x14ac:dyDescent="0.25">
      <c r="A6" s="411"/>
      <c r="B6" s="411"/>
      <c r="C6" s="411"/>
      <c r="D6" s="411"/>
      <c r="E6" s="411"/>
      <c r="F6" s="185" t="s">
        <v>623</v>
      </c>
      <c r="G6" s="185" t="s">
        <v>624</v>
      </c>
      <c r="H6" s="185" t="s">
        <v>625</v>
      </c>
      <c r="I6" s="185" t="s">
        <v>626</v>
      </c>
      <c r="J6" s="411"/>
      <c r="K6" s="411"/>
      <c r="L6" s="411"/>
    </row>
    <row r="7" spans="1:12" ht="13.5" customHeight="1" x14ac:dyDescent="0.25">
      <c r="A7" s="187">
        <v>1</v>
      </c>
      <c r="B7" s="187">
        <v>2</v>
      </c>
      <c r="C7" s="187">
        <v>3</v>
      </c>
      <c r="D7" s="187">
        <v>4</v>
      </c>
      <c r="E7" s="187">
        <v>5</v>
      </c>
      <c r="F7" s="187">
        <v>6</v>
      </c>
      <c r="G7" s="187">
        <v>7</v>
      </c>
      <c r="H7" s="187">
        <v>8</v>
      </c>
      <c r="I7" s="187">
        <v>9</v>
      </c>
      <c r="J7" s="187">
        <v>10</v>
      </c>
      <c r="K7" s="187">
        <v>11</v>
      </c>
      <c r="L7" s="187">
        <v>12</v>
      </c>
    </row>
    <row r="8" spans="1:12" ht="157.5" x14ac:dyDescent="0.25">
      <c r="A8" s="180">
        <v>1</v>
      </c>
      <c r="B8" s="191" t="s">
        <v>659</v>
      </c>
      <c r="C8" s="191" t="s">
        <v>654</v>
      </c>
      <c r="D8" s="190" t="s">
        <v>655</v>
      </c>
      <c r="E8" s="192" t="s">
        <v>656</v>
      </c>
      <c r="F8" s="192">
        <v>141.6</v>
      </c>
      <c r="G8" s="192">
        <v>141.6</v>
      </c>
      <c r="H8" s="192">
        <v>0</v>
      </c>
      <c r="I8" s="192">
        <v>141.6</v>
      </c>
      <c r="J8" s="192" t="s">
        <v>657</v>
      </c>
      <c r="K8" s="192" t="s">
        <v>658</v>
      </c>
      <c r="L8" s="193"/>
    </row>
    <row r="9" spans="1:12" x14ac:dyDescent="0.25">
      <c r="A9" s="180">
        <v>2</v>
      </c>
      <c r="B9" s="180"/>
      <c r="C9" s="180"/>
      <c r="D9" s="180"/>
      <c r="E9" s="180"/>
      <c r="F9" s="180"/>
      <c r="G9" s="180">
        <f t="shared" ref="G9:G20" si="0">H9+I9</f>
        <v>0</v>
      </c>
      <c r="H9" s="180"/>
      <c r="I9" s="180"/>
      <c r="J9" s="180"/>
      <c r="K9" s="180"/>
      <c r="L9" s="181"/>
    </row>
    <row r="10" spans="1:12" x14ac:dyDescent="0.25">
      <c r="A10" s="180">
        <v>3</v>
      </c>
      <c r="B10" s="180"/>
      <c r="C10" s="180"/>
      <c r="D10" s="180"/>
      <c r="E10" s="180"/>
      <c r="F10" s="180"/>
      <c r="G10" s="180">
        <f t="shared" si="0"/>
        <v>0</v>
      </c>
      <c r="H10" s="180"/>
      <c r="I10" s="180"/>
      <c r="J10" s="180"/>
      <c r="K10" s="180"/>
      <c r="L10" s="181"/>
    </row>
    <row r="11" spans="1:12" x14ac:dyDescent="0.25">
      <c r="A11" s="180">
        <v>4</v>
      </c>
      <c r="B11" s="180"/>
      <c r="C11" s="180"/>
      <c r="D11" s="180"/>
      <c r="E11" s="180"/>
      <c r="F11" s="180"/>
      <c r="G11" s="180">
        <f t="shared" si="0"/>
        <v>0</v>
      </c>
      <c r="H11" s="180"/>
      <c r="I11" s="180"/>
      <c r="J11" s="180"/>
      <c r="K11" s="180"/>
      <c r="L11" s="181"/>
    </row>
    <row r="12" spans="1:12" x14ac:dyDescent="0.25">
      <c r="A12" s="180">
        <v>5</v>
      </c>
      <c r="B12" s="181"/>
      <c r="C12" s="181"/>
      <c r="D12" s="180"/>
      <c r="E12" s="180"/>
      <c r="F12" s="181"/>
      <c r="G12" s="180">
        <f t="shared" si="0"/>
        <v>0</v>
      </c>
      <c r="H12" s="181"/>
      <c r="I12" s="181"/>
      <c r="J12" s="181"/>
      <c r="K12" s="181"/>
      <c r="L12" s="181"/>
    </row>
    <row r="13" spans="1:12" x14ac:dyDescent="0.25">
      <c r="A13" s="180">
        <v>6</v>
      </c>
      <c r="B13" s="181"/>
      <c r="C13" s="181"/>
      <c r="D13" s="180"/>
      <c r="E13" s="180"/>
      <c r="F13" s="181"/>
      <c r="G13" s="180">
        <f t="shared" si="0"/>
        <v>0</v>
      </c>
      <c r="H13" s="181"/>
      <c r="I13" s="181"/>
      <c r="J13" s="181"/>
      <c r="K13" s="181"/>
      <c r="L13" s="181"/>
    </row>
    <row r="14" spans="1:12" x14ac:dyDescent="0.25">
      <c r="A14" s="180">
        <v>7</v>
      </c>
      <c r="B14" s="181"/>
      <c r="C14" s="181"/>
      <c r="D14" s="180"/>
      <c r="E14" s="180"/>
      <c r="F14" s="181"/>
      <c r="G14" s="180">
        <f t="shared" si="0"/>
        <v>0</v>
      </c>
      <c r="H14" s="181"/>
      <c r="I14" s="181"/>
      <c r="J14" s="181"/>
      <c r="K14" s="181"/>
      <c r="L14" s="181"/>
    </row>
    <row r="15" spans="1:12" x14ac:dyDescent="0.25">
      <c r="A15" s="180">
        <v>8</v>
      </c>
      <c r="B15" s="181"/>
      <c r="C15" s="181"/>
      <c r="D15" s="180"/>
      <c r="E15" s="180"/>
      <c r="F15" s="181"/>
      <c r="G15" s="180">
        <f t="shared" si="0"/>
        <v>0</v>
      </c>
      <c r="H15" s="181"/>
      <c r="I15" s="181"/>
      <c r="J15" s="181"/>
      <c r="K15" s="181"/>
      <c r="L15" s="181"/>
    </row>
    <row r="16" spans="1:12" x14ac:dyDescent="0.25">
      <c r="A16" s="180">
        <v>9</v>
      </c>
      <c r="B16" s="181"/>
      <c r="C16" s="181"/>
      <c r="D16" s="180"/>
      <c r="E16" s="180"/>
      <c r="F16" s="181"/>
      <c r="G16" s="180">
        <f t="shared" si="0"/>
        <v>0</v>
      </c>
      <c r="H16" s="181"/>
      <c r="I16" s="181"/>
      <c r="J16" s="181"/>
      <c r="K16" s="181"/>
      <c r="L16" s="181"/>
    </row>
    <row r="17" spans="1:12" x14ac:dyDescent="0.25">
      <c r="A17" s="180">
        <v>10</v>
      </c>
      <c r="B17" s="181"/>
      <c r="C17" s="181"/>
      <c r="D17" s="180"/>
      <c r="E17" s="180"/>
      <c r="F17" s="181"/>
      <c r="G17" s="180">
        <f t="shared" si="0"/>
        <v>0</v>
      </c>
      <c r="H17" s="181"/>
      <c r="I17" s="181"/>
      <c r="J17" s="181"/>
      <c r="K17" s="181"/>
      <c r="L17" s="181"/>
    </row>
    <row r="18" spans="1:12" x14ac:dyDescent="0.25">
      <c r="A18" s="180">
        <v>11</v>
      </c>
      <c r="B18" s="181"/>
      <c r="C18" s="181"/>
      <c r="D18" s="180"/>
      <c r="E18" s="180"/>
      <c r="F18" s="181"/>
      <c r="G18" s="180">
        <f t="shared" si="0"/>
        <v>0</v>
      </c>
      <c r="H18" s="181"/>
      <c r="I18" s="181"/>
      <c r="J18" s="181"/>
      <c r="K18" s="181"/>
      <c r="L18" s="181"/>
    </row>
    <row r="19" spans="1:12" x14ac:dyDescent="0.25">
      <c r="A19" s="180">
        <v>12</v>
      </c>
      <c r="B19" s="181"/>
      <c r="C19" s="181"/>
      <c r="D19" s="180"/>
      <c r="E19" s="180"/>
      <c r="F19" s="181"/>
      <c r="G19" s="180">
        <f t="shared" si="0"/>
        <v>0</v>
      </c>
      <c r="H19" s="181"/>
      <c r="I19" s="181"/>
      <c r="J19" s="181"/>
      <c r="K19" s="181"/>
      <c r="L19" s="181"/>
    </row>
    <row r="20" spans="1:12" s="183" customFormat="1" x14ac:dyDescent="0.25">
      <c r="A20" s="182" t="s">
        <v>642</v>
      </c>
      <c r="B20" s="182"/>
      <c r="C20" s="182"/>
      <c r="D20" s="180"/>
      <c r="E20" s="180"/>
      <c r="F20" s="182"/>
      <c r="G20" s="180">
        <f t="shared" si="0"/>
        <v>0</v>
      </c>
      <c r="H20" s="182"/>
      <c r="I20" s="182"/>
      <c r="J20" s="182"/>
      <c r="K20" s="182"/>
      <c r="L20" s="182"/>
    </row>
    <row r="21" spans="1:12" ht="29.25" customHeight="1" x14ac:dyDescent="0.25">
      <c r="A21" s="420" t="s">
        <v>650</v>
      </c>
      <c r="B21" s="420"/>
      <c r="C21" s="420"/>
      <c r="D21" s="420"/>
      <c r="E21" s="420"/>
      <c r="F21" s="420"/>
      <c r="G21" s="420"/>
      <c r="H21" s="420"/>
      <c r="I21" s="420"/>
      <c r="J21" s="420"/>
      <c r="K21" s="420"/>
      <c r="L21" s="420"/>
    </row>
    <row r="81" spans="20:20" x14ac:dyDescent="0.25">
      <c r="T81" s="186"/>
    </row>
  </sheetData>
  <mergeCells count="13">
    <mergeCell ref="A21:L21"/>
    <mergeCell ref="L5:L6"/>
    <mergeCell ref="A1:K1"/>
    <mergeCell ref="D2:J2"/>
    <mergeCell ref="D3:J3"/>
    <mergeCell ref="A5:A6"/>
    <mergeCell ref="B5:B6"/>
    <mergeCell ref="D5:D6"/>
    <mergeCell ref="E5:E6"/>
    <mergeCell ref="F5:I5"/>
    <mergeCell ref="J5:J6"/>
    <mergeCell ref="K5:K6"/>
    <mergeCell ref="C5:C6"/>
  </mergeCells>
  <dataValidations count="1">
    <dataValidation type="list" allowBlank="1" showInputMessage="1" showErrorMessage="1" sqref="E8">
      <formula1>$T$67:$T$82</formula1>
    </dataValidation>
  </dataValidations>
  <pageMargins left="0.70866141732283472" right="0.70866141732283472" top="0.74803149606299213" bottom="0.74803149606299213" header="0.31496062992125984" footer="0.31496062992125984"/>
  <pageSetup paperSize="9" scale="5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view="pageBreakPreview" topLeftCell="A4" zoomScaleNormal="85" zoomScaleSheetLayoutView="100" workbookViewId="0">
      <selection activeCell="B4" sqref="B4"/>
    </sheetView>
  </sheetViews>
  <sheetFormatPr defaultRowHeight="15" x14ac:dyDescent="0.25"/>
  <cols>
    <col min="1" max="1" width="21.42578125" style="142" customWidth="1"/>
    <col min="2" max="6" width="23.7109375" style="142" customWidth="1"/>
    <col min="7" max="16384" width="9.140625" style="142"/>
  </cols>
  <sheetData>
    <row r="1" spans="1:6" s="143" customFormat="1" ht="16.5" x14ac:dyDescent="0.25">
      <c r="A1" s="421" t="s">
        <v>475</v>
      </c>
      <c r="B1" s="421"/>
      <c r="C1" s="421"/>
      <c r="D1" s="421"/>
      <c r="E1" s="421"/>
      <c r="F1" s="421"/>
    </row>
    <row r="2" spans="1:6" s="143" customFormat="1" x14ac:dyDescent="0.25">
      <c r="A2" s="144"/>
      <c r="B2" s="144"/>
      <c r="C2" s="144"/>
      <c r="D2" s="144"/>
      <c r="E2" s="144"/>
      <c r="F2" s="144"/>
    </row>
    <row r="3" spans="1:6" s="146" customFormat="1" ht="47.25" x14ac:dyDescent="0.25">
      <c r="A3" s="82"/>
      <c r="B3" s="162" t="s">
        <v>215</v>
      </c>
      <c r="C3" s="162" t="s">
        <v>476</v>
      </c>
      <c r="D3" s="162" t="s">
        <v>217</v>
      </c>
      <c r="E3" s="162" t="s">
        <v>218</v>
      </c>
      <c r="F3" s="162" t="s">
        <v>216</v>
      </c>
    </row>
    <row r="4" spans="1:6" s="146" customFormat="1" ht="63" x14ac:dyDescent="0.25">
      <c r="A4" s="25" t="s">
        <v>477</v>
      </c>
      <c r="B4" s="253" t="s">
        <v>755</v>
      </c>
      <c r="C4" s="253"/>
      <c r="D4" s="253"/>
      <c r="E4" s="253" t="s">
        <v>756</v>
      </c>
      <c r="F4" s="253" t="s">
        <v>757</v>
      </c>
    </row>
    <row r="5" spans="1:6" s="146" customFormat="1" ht="63" x14ac:dyDescent="0.25">
      <c r="A5" s="25" t="s">
        <v>478</v>
      </c>
      <c r="B5" s="253" t="s">
        <v>758</v>
      </c>
      <c r="C5" s="253"/>
      <c r="D5" s="253"/>
      <c r="E5" s="253" t="s">
        <v>759</v>
      </c>
      <c r="F5" s="253" t="s">
        <v>760</v>
      </c>
    </row>
    <row r="6" spans="1:6" s="146" customFormat="1" ht="47.25" x14ac:dyDescent="0.25">
      <c r="A6" s="25" t="s">
        <v>479</v>
      </c>
      <c r="B6" s="253" t="s">
        <v>761</v>
      </c>
      <c r="C6" s="253"/>
      <c r="D6" s="253"/>
      <c r="E6" s="253" t="s">
        <v>761</v>
      </c>
      <c r="F6" s="253" t="s">
        <v>762</v>
      </c>
    </row>
    <row r="7" spans="1:6" s="146" customFormat="1" ht="63" x14ac:dyDescent="0.25">
      <c r="A7" s="25" t="s">
        <v>480</v>
      </c>
      <c r="B7" s="253" t="s">
        <v>763</v>
      </c>
      <c r="C7" s="254"/>
      <c r="D7" s="254"/>
      <c r="E7" s="254" t="s">
        <v>764</v>
      </c>
      <c r="F7" s="254" t="s">
        <v>765</v>
      </c>
    </row>
    <row r="8" spans="1:6" s="146" customFormat="1" ht="48" thickBot="1" x14ac:dyDescent="0.3">
      <c r="A8" s="163" t="s">
        <v>481</v>
      </c>
      <c r="B8" s="255" t="s">
        <v>766</v>
      </c>
      <c r="C8" s="256"/>
      <c r="D8" s="256"/>
      <c r="E8" s="256" t="s">
        <v>767</v>
      </c>
      <c r="F8" s="256" t="s">
        <v>768</v>
      </c>
    </row>
    <row r="9" spans="1:6" ht="94.5" x14ac:dyDescent="0.25">
      <c r="A9" s="24" t="s">
        <v>482</v>
      </c>
      <c r="B9" s="257" t="s">
        <v>769</v>
      </c>
      <c r="C9" s="257"/>
      <c r="D9" s="257"/>
      <c r="E9" s="257" t="s">
        <v>770</v>
      </c>
      <c r="F9" s="257" t="s">
        <v>771</v>
      </c>
    </row>
    <row r="10" spans="1:6" ht="105" x14ac:dyDescent="0.25">
      <c r="A10" s="25" t="s">
        <v>483</v>
      </c>
      <c r="B10" s="258" t="s">
        <v>772</v>
      </c>
      <c r="C10" s="258"/>
      <c r="D10" s="258"/>
      <c r="E10" s="258" t="s">
        <v>773</v>
      </c>
      <c r="F10" s="258" t="s">
        <v>774</v>
      </c>
    </row>
    <row r="11" spans="1:6" ht="47.25" x14ac:dyDescent="0.25">
      <c r="A11" s="25" t="s">
        <v>484</v>
      </c>
      <c r="B11" s="258" t="s">
        <v>775</v>
      </c>
      <c r="C11" s="258"/>
      <c r="D11" s="258"/>
      <c r="E11" s="258" t="s">
        <v>776</v>
      </c>
      <c r="F11" s="258" t="s">
        <v>777</v>
      </c>
    </row>
    <row r="12" spans="1:6" ht="32.25" thickBot="1" x14ac:dyDescent="0.3">
      <c r="A12" s="163" t="s">
        <v>485</v>
      </c>
      <c r="B12" s="259" t="s">
        <v>778</v>
      </c>
      <c r="C12" s="259"/>
      <c r="D12" s="259"/>
      <c r="E12" s="259" t="s">
        <v>767</v>
      </c>
      <c r="F12" s="259" t="s">
        <v>768</v>
      </c>
    </row>
    <row r="13" spans="1:6" ht="78.75" x14ac:dyDescent="0.25">
      <c r="A13" s="24" t="s">
        <v>486</v>
      </c>
      <c r="B13" s="257" t="s">
        <v>779</v>
      </c>
      <c r="C13" s="257"/>
      <c r="D13" s="257"/>
      <c r="E13" s="257" t="s">
        <v>780</v>
      </c>
      <c r="F13" s="253" t="s">
        <v>760</v>
      </c>
    </row>
    <row r="14" spans="1:6" ht="47.25" x14ac:dyDescent="0.25">
      <c r="A14" s="25" t="s">
        <v>487</v>
      </c>
      <c r="B14" s="258" t="s">
        <v>781</v>
      </c>
      <c r="C14" s="258"/>
      <c r="D14" s="258"/>
      <c r="E14" s="258" t="s">
        <v>761</v>
      </c>
      <c r="F14" s="258" t="s">
        <v>761</v>
      </c>
    </row>
    <row r="15" spans="1:6" ht="63" x14ac:dyDescent="0.25">
      <c r="A15" s="25" t="s">
        <v>488</v>
      </c>
      <c r="B15" s="258" t="s">
        <v>782</v>
      </c>
      <c r="C15" s="258"/>
      <c r="D15" s="258"/>
      <c r="E15" s="258" t="s">
        <v>764</v>
      </c>
      <c r="F15" s="258" t="s">
        <v>765</v>
      </c>
    </row>
    <row r="16" spans="1:6" ht="63" x14ac:dyDescent="0.25">
      <c r="A16" s="25" t="s">
        <v>489</v>
      </c>
      <c r="B16" s="258" t="s">
        <v>766</v>
      </c>
      <c r="C16" s="258"/>
      <c r="D16" s="258"/>
      <c r="E16" s="258" t="s">
        <v>767</v>
      </c>
      <c r="F16" s="258" t="s">
        <v>768</v>
      </c>
    </row>
  </sheetData>
  <mergeCells count="1">
    <mergeCell ref="A1:F1"/>
  </mergeCells>
  <pageMargins left="0.39370078740157477" right="0.39370078740157477" top="0.59055118110236249" bottom="0.39370078740157477" header="0.31496062992125984" footer="0.31496062992125984"/>
  <pageSetup paperSize="9" scale="68"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9"/>
  <sheetViews>
    <sheetView zoomScale="85" workbookViewId="0">
      <pane ySplit="4" topLeftCell="A5" activePane="bottomLeft" state="frozen"/>
      <selection sqref="A1:G1"/>
      <selection pane="bottomLeft" sqref="A1:G1"/>
    </sheetView>
  </sheetViews>
  <sheetFormatPr defaultRowHeight="15.75" x14ac:dyDescent="0.25"/>
  <cols>
    <col min="1" max="1" width="10.7109375" style="164" bestFit="1" customWidth="1"/>
    <col min="2" max="2" width="11.28515625" style="164" bestFit="1" customWidth="1"/>
    <col min="3" max="3" width="10.140625" style="164" bestFit="1" customWidth="1"/>
    <col min="4" max="4" width="10.28515625" style="164" bestFit="1" customWidth="1"/>
    <col min="5" max="5" width="9.5703125" style="164" bestFit="1" customWidth="1"/>
    <col min="6" max="6" width="10.28515625" style="164" bestFit="1" customWidth="1"/>
    <col min="7" max="7" width="84.140625" style="164" customWidth="1"/>
    <col min="8" max="8" width="9.140625" style="164" customWidth="1"/>
    <col min="9" max="16384" width="9.140625" style="164"/>
  </cols>
  <sheetData>
    <row r="1" spans="1:7" ht="16.5" x14ac:dyDescent="0.25">
      <c r="A1" s="432" t="s">
        <v>490</v>
      </c>
      <c r="B1" s="432"/>
      <c r="C1" s="432"/>
      <c r="D1" s="432"/>
      <c r="E1" s="432"/>
      <c r="F1" s="432"/>
      <c r="G1" s="432"/>
    </row>
    <row r="2" spans="1:7" ht="16.5" x14ac:dyDescent="0.25">
      <c r="A2" s="432" t="s">
        <v>491</v>
      </c>
      <c r="B2" s="432"/>
      <c r="C2" s="432"/>
      <c r="D2" s="432"/>
      <c r="E2" s="432"/>
      <c r="F2" s="432"/>
      <c r="G2" s="432"/>
    </row>
    <row r="4" spans="1:7" ht="26.25" customHeight="1" x14ac:dyDescent="0.25">
      <c r="A4" s="165" t="s">
        <v>492</v>
      </c>
      <c r="B4" s="166" t="s">
        <v>493</v>
      </c>
      <c r="C4" s="165" t="s">
        <v>494</v>
      </c>
      <c r="D4" s="165" t="s">
        <v>495</v>
      </c>
      <c r="E4" s="167" t="s">
        <v>496</v>
      </c>
      <c r="F4" s="167" t="s">
        <v>497</v>
      </c>
      <c r="G4" s="165" t="s">
        <v>498</v>
      </c>
    </row>
    <row r="5" spans="1:7" s="76" customFormat="1" ht="54" customHeight="1" x14ac:dyDescent="0.25">
      <c r="A5" s="425" t="s">
        <v>499</v>
      </c>
      <c r="B5" s="168" t="s">
        <v>500</v>
      </c>
      <c r="C5" s="433"/>
      <c r="D5" s="428" t="s">
        <v>501</v>
      </c>
      <c r="E5" s="428"/>
      <c r="F5" s="428" t="s">
        <v>501</v>
      </c>
      <c r="G5" s="422" t="s">
        <v>502</v>
      </c>
    </row>
    <row r="6" spans="1:7" s="76" customFormat="1" ht="54" customHeight="1" x14ac:dyDescent="0.25">
      <c r="A6" s="426"/>
      <c r="B6" s="169" t="s">
        <v>503</v>
      </c>
      <c r="C6" s="431"/>
      <c r="D6" s="429"/>
      <c r="E6" s="429"/>
      <c r="F6" s="429"/>
      <c r="G6" s="423"/>
    </row>
    <row r="7" spans="1:7" s="76" customFormat="1" ht="54" customHeight="1" x14ac:dyDescent="0.25">
      <c r="A7" s="427"/>
      <c r="B7" s="170" t="s">
        <v>504</v>
      </c>
      <c r="C7" s="434"/>
      <c r="D7" s="430"/>
      <c r="E7" s="430"/>
      <c r="F7" s="430"/>
      <c r="G7" s="424"/>
    </row>
    <row r="8" spans="1:7" s="76" customFormat="1" ht="17.25" customHeight="1" x14ac:dyDescent="0.25">
      <c r="A8" s="168" t="s">
        <v>505</v>
      </c>
      <c r="B8" s="431" t="s">
        <v>506</v>
      </c>
      <c r="C8" s="428" t="s">
        <v>501</v>
      </c>
      <c r="D8" s="428"/>
      <c r="E8" s="428" t="s">
        <v>501</v>
      </c>
      <c r="F8" s="428"/>
      <c r="G8" s="422" t="s">
        <v>507</v>
      </c>
    </row>
    <row r="9" spans="1:7" s="76" customFormat="1" ht="17.25" customHeight="1" x14ac:dyDescent="0.25">
      <c r="A9" s="169" t="s">
        <v>508</v>
      </c>
      <c r="B9" s="431"/>
      <c r="C9" s="429"/>
      <c r="D9" s="429"/>
      <c r="E9" s="429"/>
      <c r="F9" s="429"/>
      <c r="G9" s="423"/>
    </row>
    <row r="10" spans="1:7" s="76" customFormat="1" ht="17.25" customHeight="1" x14ac:dyDescent="0.25">
      <c r="A10" s="169" t="s">
        <v>509</v>
      </c>
      <c r="B10" s="431"/>
      <c r="C10" s="429"/>
      <c r="D10" s="429"/>
      <c r="E10" s="429"/>
      <c r="F10" s="429"/>
      <c r="G10" s="423"/>
    </row>
    <row r="11" spans="1:7" s="76" customFormat="1" ht="17.25" customHeight="1" x14ac:dyDescent="0.25">
      <c r="A11" s="169" t="s">
        <v>510</v>
      </c>
      <c r="B11" s="431"/>
      <c r="C11" s="429"/>
      <c r="D11" s="429"/>
      <c r="E11" s="429"/>
      <c r="F11" s="429"/>
      <c r="G11" s="423"/>
    </row>
    <row r="12" spans="1:7" s="76" customFormat="1" ht="32.25" customHeight="1" x14ac:dyDescent="0.25">
      <c r="A12" s="425" t="s">
        <v>511</v>
      </c>
      <c r="B12" s="168" t="s">
        <v>512</v>
      </c>
      <c r="C12" s="428"/>
      <c r="D12" s="428"/>
      <c r="E12" s="428"/>
      <c r="F12" s="428"/>
      <c r="G12" s="422" t="s">
        <v>513</v>
      </c>
    </row>
    <row r="13" spans="1:7" s="76" customFormat="1" ht="32.25" customHeight="1" x14ac:dyDescent="0.25">
      <c r="A13" s="426"/>
      <c r="B13" s="169" t="s">
        <v>514</v>
      </c>
      <c r="C13" s="429"/>
      <c r="D13" s="429"/>
      <c r="E13" s="429"/>
      <c r="F13" s="429"/>
      <c r="G13" s="423"/>
    </row>
    <row r="14" spans="1:7" s="76" customFormat="1" ht="32.25" customHeight="1" x14ac:dyDescent="0.25">
      <c r="A14" s="426"/>
      <c r="B14" s="169" t="s">
        <v>515</v>
      </c>
      <c r="C14" s="429"/>
      <c r="D14" s="429"/>
      <c r="E14" s="429"/>
      <c r="F14" s="429"/>
      <c r="G14" s="423"/>
    </row>
    <row r="15" spans="1:7" s="76" customFormat="1" ht="32.25" customHeight="1" x14ac:dyDescent="0.25">
      <c r="A15" s="427"/>
      <c r="B15" s="170" t="s">
        <v>509</v>
      </c>
      <c r="C15" s="430"/>
      <c r="D15" s="430"/>
      <c r="E15" s="430"/>
      <c r="F15" s="430"/>
      <c r="G15" s="424"/>
    </row>
    <row r="16" spans="1:7" s="76" customFormat="1" ht="21" customHeight="1" x14ac:dyDescent="0.25">
      <c r="A16" s="425" t="s">
        <v>516</v>
      </c>
      <c r="B16" s="168" t="s">
        <v>517</v>
      </c>
      <c r="C16" s="428"/>
      <c r="D16" s="428"/>
      <c r="E16" s="428"/>
      <c r="F16" s="428"/>
      <c r="G16" s="422" t="s">
        <v>518</v>
      </c>
    </row>
    <row r="17" spans="1:7" s="76" customFormat="1" ht="21" customHeight="1" x14ac:dyDescent="0.25">
      <c r="A17" s="426"/>
      <c r="B17" s="169" t="s">
        <v>519</v>
      </c>
      <c r="C17" s="429"/>
      <c r="D17" s="429"/>
      <c r="E17" s="429"/>
      <c r="F17" s="429"/>
      <c r="G17" s="423"/>
    </row>
    <row r="18" spans="1:7" s="76" customFormat="1" ht="21" customHeight="1" x14ac:dyDescent="0.25">
      <c r="A18" s="427"/>
      <c r="B18" s="170" t="s">
        <v>508</v>
      </c>
      <c r="C18" s="430"/>
      <c r="D18" s="430"/>
      <c r="E18" s="430"/>
      <c r="F18" s="430"/>
      <c r="G18" s="424"/>
    </row>
    <row r="19" spans="1:7" s="76" customFormat="1" ht="83.25" customHeight="1" x14ac:dyDescent="0.25">
      <c r="A19" s="167" t="s">
        <v>520</v>
      </c>
      <c r="B19" s="167" t="s">
        <v>521</v>
      </c>
      <c r="C19" s="167"/>
      <c r="D19" s="167"/>
      <c r="E19" s="167"/>
      <c r="F19" s="167"/>
      <c r="G19" s="171" t="s">
        <v>522</v>
      </c>
    </row>
    <row r="20" spans="1:7" x14ac:dyDescent="0.25">
      <c r="A20" s="172"/>
      <c r="B20" s="172"/>
      <c r="C20" s="172"/>
      <c r="D20" s="172"/>
      <c r="E20" s="172"/>
      <c r="F20" s="172"/>
      <c r="G20" s="172"/>
    </row>
    <row r="21" spans="1:7" x14ac:dyDescent="0.25">
      <c r="A21" s="172"/>
      <c r="B21" s="172"/>
      <c r="C21" s="172"/>
      <c r="D21" s="172"/>
      <c r="E21" s="172"/>
      <c r="F21" s="172"/>
      <c r="G21" s="172"/>
    </row>
    <row r="22" spans="1:7" x14ac:dyDescent="0.25">
      <c r="A22" s="172"/>
      <c r="B22" s="172"/>
      <c r="C22" s="172"/>
      <c r="D22" s="172"/>
      <c r="E22" s="172"/>
      <c r="F22" s="172"/>
      <c r="G22" s="172"/>
    </row>
    <row r="23" spans="1:7" x14ac:dyDescent="0.25">
      <c r="A23" s="172"/>
      <c r="B23" s="172"/>
      <c r="C23" s="172"/>
      <c r="D23" s="172"/>
      <c r="E23" s="172"/>
      <c r="F23" s="172"/>
      <c r="G23" s="172"/>
    </row>
    <row r="24" spans="1:7" x14ac:dyDescent="0.25">
      <c r="A24" s="172"/>
      <c r="B24" s="172"/>
      <c r="C24" s="172"/>
      <c r="D24" s="172"/>
      <c r="E24" s="172"/>
      <c r="F24" s="172"/>
      <c r="G24" s="172"/>
    </row>
    <row r="25" spans="1:7" x14ac:dyDescent="0.25">
      <c r="A25" s="172"/>
      <c r="B25" s="172"/>
      <c r="C25" s="172"/>
      <c r="D25" s="172"/>
      <c r="E25" s="172"/>
      <c r="F25" s="172"/>
      <c r="G25" s="172"/>
    </row>
    <row r="26" spans="1:7" x14ac:dyDescent="0.25">
      <c r="A26" s="172"/>
      <c r="B26" s="172"/>
      <c r="C26" s="172"/>
      <c r="D26" s="172"/>
      <c r="E26" s="172"/>
      <c r="F26" s="172"/>
      <c r="G26" s="172"/>
    </row>
    <row r="27" spans="1:7" x14ac:dyDescent="0.25">
      <c r="A27" s="172"/>
      <c r="B27" s="172"/>
      <c r="C27" s="172"/>
      <c r="D27" s="172"/>
      <c r="E27" s="172"/>
      <c r="F27" s="172"/>
      <c r="G27" s="172"/>
    </row>
    <row r="28" spans="1:7" x14ac:dyDescent="0.25">
      <c r="A28" s="172"/>
      <c r="B28" s="172"/>
      <c r="C28" s="172"/>
      <c r="D28" s="172"/>
      <c r="E28" s="172"/>
      <c r="F28" s="172"/>
      <c r="G28" s="172"/>
    </row>
    <row r="29" spans="1:7" x14ac:dyDescent="0.25">
      <c r="A29" s="172"/>
      <c r="B29" s="172"/>
      <c r="C29" s="172"/>
      <c r="D29" s="172"/>
      <c r="E29" s="172"/>
      <c r="F29" s="172"/>
      <c r="G29" s="172"/>
    </row>
    <row r="30" spans="1:7" x14ac:dyDescent="0.25">
      <c r="A30" s="172"/>
      <c r="B30" s="172"/>
      <c r="C30" s="172"/>
      <c r="D30" s="172"/>
      <c r="E30" s="172"/>
      <c r="F30" s="172"/>
      <c r="G30" s="172"/>
    </row>
    <row r="31" spans="1:7" x14ac:dyDescent="0.25">
      <c r="A31" s="172"/>
      <c r="B31" s="172"/>
      <c r="C31" s="172"/>
      <c r="D31" s="172"/>
      <c r="E31" s="172"/>
      <c r="F31" s="172"/>
      <c r="G31" s="172"/>
    </row>
    <row r="32" spans="1:7" x14ac:dyDescent="0.25">
      <c r="A32" s="172"/>
      <c r="B32" s="172"/>
      <c r="C32" s="172"/>
      <c r="D32" s="172"/>
      <c r="E32" s="172"/>
      <c r="F32" s="172"/>
      <c r="G32" s="172"/>
    </row>
    <row r="33" spans="1:7" x14ac:dyDescent="0.25">
      <c r="A33" s="172"/>
      <c r="B33" s="172"/>
      <c r="C33" s="172"/>
      <c r="D33" s="172"/>
      <c r="E33" s="172"/>
      <c r="F33" s="172"/>
      <c r="G33" s="172"/>
    </row>
    <row r="34" spans="1:7" x14ac:dyDescent="0.25">
      <c r="A34" s="172"/>
      <c r="B34" s="172"/>
      <c r="C34" s="172"/>
      <c r="D34" s="172"/>
      <c r="E34" s="172"/>
      <c r="F34" s="172"/>
      <c r="G34" s="172"/>
    </row>
    <row r="35" spans="1:7" x14ac:dyDescent="0.25">
      <c r="A35" s="172"/>
      <c r="B35" s="172"/>
      <c r="C35" s="172"/>
      <c r="D35" s="172"/>
      <c r="E35" s="172"/>
      <c r="F35" s="172"/>
      <c r="G35" s="172"/>
    </row>
    <row r="36" spans="1:7" x14ac:dyDescent="0.25">
      <c r="A36" s="172"/>
      <c r="B36" s="172"/>
      <c r="C36" s="172"/>
      <c r="D36" s="172"/>
      <c r="E36" s="172"/>
      <c r="F36" s="172"/>
      <c r="G36" s="172"/>
    </row>
    <row r="37" spans="1:7" x14ac:dyDescent="0.25">
      <c r="A37" s="172"/>
      <c r="B37" s="172"/>
      <c r="C37" s="172"/>
      <c r="D37" s="172"/>
      <c r="E37" s="172"/>
      <c r="F37" s="172"/>
      <c r="G37" s="172"/>
    </row>
    <row r="38" spans="1:7" x14ac:dyDescent="0.25">
      <c r="A38" s="172"/>
      <c r="B38" s="172"/>
      <c r="C38" s="172"/>
      <c r="D38" s="172"/>
      <c r="E38" s="172"/>
      <c r="F38" s="172"/>
      <c r="G38" s="172"/>
    </row>
    <row r="39" spans="1:7" x14ac:dyDescent="0.25">
      <c r="A39" s="172"/>
      <c r="B39" s="172"/>
      <c r="C39" s="172"/>
      <c r="D39" s="172"/>
      <c r="E39" s="172"/>
      <c r="F39" s="172"/>
      <c r="G39" s="172"/>
    </row>
    <row r="40" spans="1:7" x14ac:dyDescent="0.25">
      <c r="A40" s="172"/>
      <c r="B40" s="172"/>
      <c r="C40" s="172"/>
      <c r="D40" s="172"/>
      <c r="E40" s="172"/>
      <c r="F40" s="172"/>
      <c r="G40" s="172"/>
    </row>
    <row r="41" spans="1:7" x14ac:dyDescent="0.25">
      <c r="A41" s="172"/>
      <c r="B41" s="172"/>
      <c r="C41" s="172"/>
      <c r="D41" s="172"/>
      <c r="E41" s="172"/>
      <c r="F41" s="172"/>
      <c r="G41" s="172"/>
    </row>
    <row r="42" spans="1:7" x14ac:dyDescent="0.25">
      <c r="A42" s="172"/>
      <c r="B42" s="172"/>
      <c r="C42" s="172"/>
      <c r="D42" s="172"/>
      <c r="E42" s="172"/>
      <c r="F42" s="172"/>
      <c r="G42" s="172"/>
    </row>
    <row r="43" spans="1:7" x14ac:dyDescent="0.25">
      <c r="A43" s="172"/>
      <c r="B43" s="172"/>
      <c r="C43" s="172"/>
      <c r="D43" s="172"/>
      <c r="E43" s="172"/>
      <c r="F43" s="172"/>
      <c r="G43" s="172"/>
    </row>
    <row r="44" spans="1:7" x14ac:dyDescent="0.25">
      <c r="A44" s="172"/>
      <c r="B44" s="172"/>
      <c r="C44" s="172"/>
      <c r="D44" s="172"/>
      <c r="E44" s="172"/>
      <c r="F44" s="172"/>
      <c r="G44" s="172"/>
    </row>
    <row r="45" spans="1:7" x14ac:dyDescent="0.25">
      <c r="A45" s="172"/>
      <c r="B45" s="172"/>
      <c r="C45" s="172"/>
      <c r="D45" s="172"/>
      <c r="E45" s="172"/>
      <c r="F45" s="172"/>
      <c r="G45" s="172"/>
    </row>
    <row r="46" spans="1:7" x14ac:dyDescent="0.25">
      <c r="A46" s="172"/>
      <c r="B46" s="172"/>
      <c r="C46" s="172"/>
      <c r="D46" s="172"/>
      <c r="E46" s="172"/>
      <c r="F46" s="172"/>
      <c r="G46" s="172"/>
    </row>
    <row r="47" spans="1:7" x14ac:dyDescent="0.25">
      <c r="A47" s="172"/>
      <c r="B47" s="172"/>
      <c r="C47" s="172"/>
      <c r="D47" s="172"/>
      <c r="E47" s="172"/>
      <c r="F47" s="172"/>
      <c r="G47" s="172"/>
    </row>
    <row r="48" spans="1:7" x14ac:dyDescent="0.25">
      <c r="A48" s="172"/>
      <c r="B48" s="172"/>
      <c r="C48" s="172"/>
      <c r="D48" s="172"/>
      <c r="E48" s="172"/>
      <c r="F48" s="172"/>
      <c r="G48" s="172"/>
    </row>
    <row r="49" spans="1:7" x14ac:dyDescent="0.25">
      <c r="A49" s="172"/>
      <c r="B49" s="172"/>
      <c r="C49" s="172"/>
      <c r="D49" s="172"/>
      <c r="E49" s="172"/>
      <c r="F49" s="172"/>
      <c r="G49" s="172"/>
    </row>
    <row r="50" spans="1:7" x14ac:dyDescent="0.25">
      <c r="A50" s="172"/>
      <c r="B50" s="172"/>
      <c r="C50" s="172"/>
      <c r="D50" s="172"/>
      <c r="E50" s="172"/>
      <c r="F50" s="172"/>
      <c r="G50" s="172"/>
    </row>
    <row r="51" spans="1:7" x14ac:dyDescent="0.25">
      <c r="A51" s="172"/>
      <c r="B51" s="172"/>
      <c r="C51" s="172"/>
      <c r="D51" s="172"/>
      <c r="E51" s="172"/>
      <c r="F51" s="172"/>
      <c r="G51" s="172"/>
    </row>
    <row r="52" spans="1:7" x14ac:dyDescent="0.25">
      <c r="A52" s="172"/>
      <c r="B52" s="172"/>
      <c r="C52" s="172"/>
      <c r="D52" s="172"/>
      <c r="E52" s="172"/>
      <c r="F52" s="172"/>
      <c r="G52" s="172"/>
    </row>
    <row r="53" spans="1:7" x14ac:dyDescent="0.25">
      <c r="A53" s="172"/>
      <c r="B53" s="172"/>
      <c r="C53" s="172"/>
      <c r="D53" s="172"/>
      <c r="E53" s="172"/>
      <c r="F53" s="172"/>
      <c r="G53" s="172"/>
    </row>
    <row r="54" spans="1:7" x14ac:dyDescent="0.25">
      <c r="A54" s="172"/>
      <c r="B54" s="172"/>
      <c r="C54" s="172"/>
      <c r="D54" s="172"/>
      <c r="E54" s="172"/>
      <c r="F54" s="172"/>
      <c r="G54" s="172"/>
    </row>
    <row r="55" spans="1:7" x14ac:dyDescent="0.25">
      <c r="A55" s="172"/>
      <c r="B55" s="172"/>
      <c r="C55" s="172"/>
      <c r="D55" s="172"/>
      <c r="E55" s="172"/>
      <c r="F55" s="172"/>
      <c r="G55" s="172"/>
    </row>
    <row r="56" spans="1:7" x14ac:dyDescent="0.25">
      <c r="A56" s="172"/>
      <c r="B56" s="172"/>
      <c r="C56" s="172"/>
      <c r="D56" s="172"/>
      <c r="E56" s="172"/>
      <c r="F56" s="172"/>
      <c r="G56" s="172"/>
    </row>
    <row r="57" spans="1:7" x14ac:dyDescent="0.25">
      <c r="A57" s="172"/>
      <c r="B57" s="172"/>
      <c r="C57" s="172"/>
      <c r="D57" s="172"/>
      <c r="E57" s="172"/>
      <c r="F57" s="172"/>
      <c r="G57" s="172"/>
    </row>
    <row r="58" spans="1:7" x14ac:dyDescent="0.25">
      <c r="A58" s="172"/>
      <c r="B58" s="172"/>
      <c r="C58" s="172"/>
      <c r="D58" s="172"/>
      <c r="E58" s="172"/>
      <c r="F58" s="172"/>
      <c r="G58" s="172"/>
    </row>
    <row r="59" spans="1:7" x14ac:dyDescent="0.25">
      <c r="A59" s="172"/>
      <c r="B59" s="172"/>
      <c r="C59" s="172"/>
      <c r="D59" s="172"/>
      <c r="E59" s="172"/>
      <c r="F59" s="172"/>
      <c r="G59" s="172"/>
    </row>
    <row r="60" spans="1:7" x14ac:dyDescent="0.25">
      <c r="A60" s="172"/>
      <c r="B60" s="172"/>
      <c r="C60" s="172"/>
      <c r="D60" s="172"/>
      <c r="E60" s="172"/>
      <c r="F60" s="172"/>
      <c r="G60" s="172"/>
    </row>
    <row r="61" spans="1:7" x14ac:dyDescent="0.25">
      <c r="A61" s="172"/>
      <c r="B61" s="172"/>
      <c r="C61" s="172"/>
      <c r="D61" s="172"/>
      <c r="E61" s="172"/>
      <c r="F61" s="172"/>
      <c r="G61" s="172"/>
    </row>
    <row r="62" spans="1:7" x14ac:dyDescent="0.25">
      <c r="A62" s="172"/>
      <c r="B62" s="172"/>
      <c r="C62" s="172"/>
      <c r="D62" s="172"/>
      <c r="E62" s="172"/>
      <c r="F62" s="172"/>
      <c r="G62" s="172"/>
    </row>
    <row r="63" spans="1:7" x14ac:dyDescent="0.25">
      <c r="A63" s="172"/>
      <c r="B63" s="172"/>
      <c r="C63" s="172"/>
      <c r="D63" s="172"/>
      <c r="E63" s="172"/>
      <c r="F63" s="172"/>
      <c r="G63" s="172"/>
    </row>
    <row r="64" spans="1:7" x14ac:dyDescent="0.25">
      <c r="A64" s="172"/>
      <c r="B64" s="172"/>
      <c r="C64" s="172"/>
      <c r="D64" s="172"/>
      <c r="E64" s="172"/>
      <c r="F64" s="172"/>
      <c r="G64" s="172"/>
    </row>
    <row r="65" spans="1:7" x14ac:dyDescent="0.25">
      <c r="A65" s="172"/>
      <c r="B65" s="172"/>
      <c r="C65" s="172"/>
      <c r="D65" s="172"/>
      <c r="E65" s="172"/>
      <c r="F65" s="172"/>
      <c r="G65" s="172"/>
    </row>
    <row r="66" spans="1:7" x14ac:dyDescent="0.25">
      <c r="A66" s="172"/>
      <c r="B66" s="172"/>
      <c r="C66" s="172"/>
      <c r="D66" s="172"/>
      <c r="E66" s="172"/>
      <c r="F66" s="172"/>
      <c r="G66" s="172"/>
    </row>
    <row r="67" spans="1:7" x14ac:dyDescent="0.25">
      <c r="A67" s="172"/>
      <c r="B67" s="172"/>
      <c r="C67" s="172"/>
      <c r="D67" s="172"/>
      <c r="E67" s="172"/>
      <c r="F67" s="172"/>
      <c r="G67" s="172"/>
    </row>
    <row r="68" spans="1:7" x14ac:dyDescent="0.25">
      <c r="A68" s="172"/>
      <c r="B68" s="172"/>
      <c r="C68" s="172"/>
      <c r="D68" s="172"/>
      <c r="E68" s="172"/>
      <c r="F68" s="172"/>
      <c r="G68" s="172"/>
    </row>
    <row r="69" spans="1:7" x14ac:dyDescent="0.25">
      <c r="A69" s="172"/>
      <c r="B69" s="172"/>
      <c r="C69" s="172"/>
      <c r="D69" s="172"/>
      <c r="E69" s="172"/>
      <c r="F69" s="172"/>
      <c r="G69" s="172"/>
    </row>
    <row r="70" spans="1:7" x14ac:dyDescent="0.25">
      <c r="A70" s="172"/>
      <c r="B70" s="172"/>
      <c r="C70" s="172"/>
      <c r="D70" s="172"/>
      <c r="E70" s="172"/>
      <c r="F70" s="172"/>
      <c r="G70" s="172"/>
    </row>
    <row r="71" spans="1:7" x14ac:dyDescent="0.25">
      <c r="A71" s="172"/>
      <c r="B71" s="172"/>
      <c r="C71" s="172"/>
      <c r="D71" s="172"/>
      <c r="E71" s="172"/>
      <c r="F71" s="172"/>
      <c r="G71" s="172"/>
    </row>
    <row r="72" spans="1:7" x14ac:dyDescent="0.25">
      <c r="A72" s="172"/>
      <c r="B72" s="172"/>
      <c r="C72" s="172"/>
      <c r="D72" s="172"/>
      <c r="E72" s="172"/>
      <c r="F72" s="172"/>
      <c r="G72" s="172"/>
    </row>
    <row r="73" spans="1:7" x14ac:dyDescent="0.25">
      <c r="A73" s="172"/>
      <c r="B73" s="172"/>
      <c r="C73" s="172"/>
      <c r="D73" s="172"/>
      <c r="E73" s="172"/>
      <c r="F73" s="172"/>
      <c r="G73" s="172"/>
    </row>
    <row r="74" spans="1:7" x14ac:dyDescent="0.25">
      <c r="A74" s="172"/>
      <c r="B74" s="172"/>
      <c r="C74" s="172"/>
      <c r="D74" s="172"/>
      <c r="E74" s="172"/>
      <c r="F74" s="172"/>
      <c r="G74" s="172"/>
    </row>
    <row r="75" spans="1:7" x14ac:dyDescent="0.25">
      <c r="A75" s="172"/>
      <c r="B75" s="172"/>
      <c r="C75" s="172"/>
      <c r="D75" s="172"/>
      <c r="E75" s="172"/>
      <c r="F75" s="172"/>
      <c r="G75" s="172"/>
    </row>
    <row r="76" spans="1:7" x14ac:dyDescent="0.25">
      <c r="A76" s="172"/>
      <c r="B76" s="172"/>
      <c r="C76" s="172"/>
      <c r="D76" s="172"/>
      <c r="E76" s="172"/>
      <c r="F76" s="172"/>
      <c r="G76" s="172"/>
    </row>
    <row r="77" spans="1:7" x14ac:dyDescent="0.25">
      <c r="A77" s="172"/>
      <c r="B77" s="172"/>
      <c r="C77" s="172"/>
      <c r="D77" s="172"/>
      <c r="E77" s="172"/>
      <c r="F77" s="172"/>
      <c r="G77" s="172"/>
    </row>
    <row r="78" spans="1:7" x14ac:dyDescent="0.25">
      <c r="A78" s="172"/>
      <c r="B78" s="172"/>
      <c r="C78" s="172"/>
      <c r="D78" s="172"/>
      <c r="E78" s="172"/>
      <c r="F78" s="172"/>
      <c r="G78" s="172"/>
    </row>
    <row r="79" spans="1:7" x14ac:dyDescent="0.25">
      <c r="A79" s="172"/>
      <c r="B79" s="172"/>
      <c r="C79" s="172"/>
      <c r="D79" s="172"/>
      <c r="E79" s="172"/>
      <c r="F79" s="172"/>
      <c r="G79" s="172"/>
    </row>
  </sheetData>
  <mergeCells count="26">
    <mergeCell ref="A1:G1"/>
    <mergeCell ref="A2:G2"/>
    <mergeCell ref="A5:A7"/>
    <mergeCell ref="C5:C7"/>
    <mergeCell ref="D5:D7"/>
    <mergeCell ref="E5:E7"/>
    <mergeCell ref="F5:F7"/>
    <mergeCell ref="G5:G7"/>
    <mergeCell ref="G8:G11"/>
    <mergeCell ref="A12:A15"/>
    <mergeCell ref="C12:C15"/>
    <mergeCell ref="D12:D15"/>
    <mergeCell ref="E12:E15"/>
    <mergeCell ref="F12:F15"/>
    <mergeCell ref="G12:G15"/>
    <mergeCell ref="B8:B11"/>
    <mergeCell ref="C8:C11"/>
    <mergeCell ref="D8:D11"/>
    <mergeCell ref="E8:E11"/>
    <mergeCell ref="F8:F11"/>
    <mergeCell ref="G16:G18"/>
    <mergeCell ref="A16:A18"/>
    <mergeCell ref="C16:C18"/>
    <mergeCell ref="D16:D18"/>
    <mergeCell ref="E16:E18"/>
    <mergeCell ref="F16:F18"/>
  </mergeCells>
  <pageMargins left="0.59055118110236249" right="0.39370078740157477" top="0.39370078740157477" bottom="0.39370078740157477" header="0.31496062992125984" footer="0.31496062992125984"/>
  <pageSetup paperSize="9" scale="97" fitToHeight="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indexed="2"/>
  </sheetPr>
  <dimension ref="A1:H57"/>
  <sheetViews>
    <sheetView workbookViewId="0"/>
  </sheetViews>
  <sheetFormatPr defaultRowHeight="18.75" x14ac:dyDescent="0.3"/>
  <cols>
    <col min="1" max="1" width="10.5703125" style="173" bestFit="1" customWidth="1"/>
    <col min="2" max="2" width="6.42578125" style="173" bestFit="1" customWidth="1"/>
    <col min="3" max="3" width="32.28515625" style="173" bestFit="1" customWidth="1"/>
    <col min="4" max="4" width="13" style="174" bestFit="1" customWidth="1"/>
    <col min="5" max="5" width="13.28515625" style="174" customWidth="1"/>
    <col min="6" max="6" width="5.42578125" style="173" bestFit="1" customWidth="1"/>
    <col min="7" max="7" width="32.140625" style="173" bestFit="1" customWidth="1"/>
    <col min="8" max="8" width="37.42578125" style="173" bestFit="1" customWidth="1"/>
    <col min="9" max="16384" width="9.140625" style="173"/>
  </cols>
  <sheetData>
    <row r="1" spans="1:8" x14ac:dyDescent="0.3">
      <c r="A1" s="173" t="s">
        <v>8</v>
      </c>
      <c r="B1" s="174">
        <v>2017</v>
      </c>
      <c r="C1" s="175" t="s">
        <v>523</v>
      </c>
      <c r="D1" s="176">
        <v>42736</v>
      </c>
      <c r="E1" s="174" t="s">
        <v>524</v>
      </c>
      <c r="F1" s="173" t="s">
        <v>525</v>
      </c>
      <c r="G1" s="173" t="s">
        <v>526</v>
      </c>
      <c r="H1" s="173" t="s">
        <v>527</v>
      </c>
    </row>
    <row r="2" spans="1:8" x14ac:dyDescent="0.3">
      <c r="A2" s="173" t="s">
        <v>528</v>
      </c>
      <c r="B2" s="174">
        <v>2018</v>
      </c>
      <c r="C2" s="175" t="s">
        <v>529</v>
      </c>
      <c r="D2" s="176">
        <v>42826</v>
      </c>
      <c r="E2" s="174" t="s">
        <v>530</v>
      </c>
      <c r="F2" s="173" t="s">
        <v>531</v>
      </c>
      <c r="G2" s="173" t="s">
        <v>532</v>
      </c>
      <c r="H2" s="173" t="s">
        <v>533</v>
      </c>
    </row>
    <row r="3" spans="1:8" x14ac:dyDescent="0.3">
      <c r="A3" s="173" t="s">
        <v>534</v>
      </c>
      <c r="B3" s="174">
        <v>2019</v>
      </c>
      <c r="C3" s="175" t="s">
        <v>535</v>
      </c>
      <c r="D3" s="176">
        <v>42917</v>
      </c>
      <c r="E3" s="174" t="s">
        <v>536</v>
      </c>
      <c r="G3" s="173" t="s">
        <v>537</v>
      </c>
      <c r="H3" s="173" t="s">
        <v>538</v>
      </c>
    </row>
    <row r="4" spans="1:8" x14ac:dyDescent="0.3">
      <c r="A4" s="173" t="s">
        <v>539</v>
      </c>
      <c r="B4" s="174">
        <v>2020</v>
      </c>
      <c r="C4" s="175" t="s">
        <v>540</v>
      </c>
      <c r="D4" s="176">
        <v>43009</v>
      </c>
      <c r="E4" s="174" t="s">
        <v>541</v>
      </c>
      <c r="H4" s="173" t="s">
        <v>542</v>
      </c>
    </row>
    <row r="5" spans="1:8" x14ac:dyDescent="0.3">
      <c r="B5" s="174">
        <v>2021</v>
      </c>
      <c r="C5" s="175" t="s">
        <v>543</v>
      </c>
      <c r="D5" s="176">
        <v>43101</v>
      </c>
      <c r="E5" s="174" t="s">
        <v>544</v>
      </c>
      <c r="H5" s="173" t="s">
        <v>545</v>
      </c>
    </row>
    <row r="6" spans="1:8" x14ac:dyDescent="0.3">
      <c r="B6" s="174">
        <v>2022</v>
      </c>
      <c r="C6" s="175" t="s">
        <v>546</v>
      </c>
      <c r="D6" s="176">
        <v>43191</v>
      </c>
      <c r="E6" s="174" t="s">
        <v>547</v>
      </c>
      <c r="H6" s="173" t="s">
        <v>548</v>
      </c>
    </row>
    <row r="7" spans="1:8" x14ac:dyDescent="0.3">
      <c r="B7" s="174">
        <v>2023</v>
      </c>
      <c r="C7" s="175" t="s">
        <v>549</v>
      </c>
      <c r="D7" s="176">
        <v>43282</v>
      </c>
      <c r="E7" s="174" t="s">
        <v>132</v>
      </c>
      <c r="H7" s="173" t="s">
        <v>550</v>
      </c>
    </row>
    <row r="8" spans="1:8" x14ac:dyDescent="0.3">
      <c r="B8" s="174">
        <v>2024</v>
      </c>
      <c r="C8" s="175" t="s">
        <v>551</v>
      </c>
      <c r="D8" s="176">
        <v>43374</v>
      </c>
      <c r="E8" s="174" t="s">
        <v>552</v>
      </c>
      <c r="H8" s="173" t="s">
        <v>553</v>
      </c>
    </row>
    <row r="9" spans="1:8" x14ac:dyDescent="0.3">
      <c r="B9" s="174">
        <v>2025</v>
      </c>
      <c r="C9" s="175" t="s">
        <v>554</v>
      </c>
      <c r="D9" s="176">
        <v>43466</v>
      </c>
      <c r="E9" s="174" t="s">
        <v>555</v>
      </c>
      <c r="H9" s="173" t="s">
        <v>556</v>
      </c>
    </row>
    <row r="10" spans="1:8" x14ac:dyDescent="0.3">
      <c r="B10" s="174">
        <v>2026</v>
      </c>
      <c r="C10" s="175" t="s">
        <v>557</v>
      </c>
      <c r="D10" s="176">
        <v>43556</v>
      </c>
      <c r="E10" s="174" t="s">
        <v>558</v>
      </c>
      <c r="H10" s="173" t="s">
        <v>559</v>
      </c>
    </row>
    <row r="11" spans="1:8" x14ac:dyDescent="0.3">
      <c r="B11" s="174">
        <v>2027</v>
      </c>
      <c r="C11" s="175" t="s">
        <v>560</v>
      </c>
      <c r="D11" s="176">
        <v>43647</v>
      </c>
      <c r="E11" s="174" t="s">
        <v>561</v>
      </c>
      <c r="H11" s="173" t="s">
        <v>562</v>
      </c>
    </row>
    <row r="12" spans="1:8" x14ac:dyDescent="0.3">
      <c r="B12" s="174">
        <v>2028</v>
      </c>
      <c r="C12" s="175" t="s">
        <v>563</v>
      </c>
      <c r="D12" s="176">
        <v>43739</v>
      </c>
      <c r="E12" s="174" t="s">
        <v>564</v>
      </c>
      <c r="H12" s="173" t="s">
        <v>565</v>
      </c>
    </row>
    <row r="13" spans="1:8" x14ac:dyDescent="0.3">
      <c r="B13" s="174">
        <v>2029</v>
      </c>
      <c r="C13" s="175" t="s">
        <v>566</v>
      </c>
      <c r="D13" s="176">
        <v>43831</v>
      </c>
      <c r="E13" s="174" t="s">
        <v>567</v>
      </c>
      <c r="H13" s="173" t="s">
        <v>568</v>
      </c>
    </row>
    <row r="14" spans="1:8" x14ac:dyDescent="0.3">
      <c r="B14" s="174">
        <v>2030</v>
      </c>
      <c r="C14" s="175" t="s">
        <v>569</v>
      </c>
      <c r="D14" s="176">
        <v>43922</v>
      </c>
      <c r="E14" s="174" t="s">
        <v>570</v>
      </c>
      <c r="H14" s="173" t="s">
        <v>571</v>
      </c>
    </row>
    <row r="15" spans="1:8" x14ac:dyDescent="0.3">
      <c r="C15" s="175" t="s">
        <v>572</v>
      </c>
      <c r="D15" s="176">
        <v>44013</v>
      </c>
      <c r="H15" s="173" t="s">
        <v>573</v>
      </c>
    </row>
    <row r="16" spans="1:8" x14ac:dyDescent="0.3">
      <c r="C16" s="175" t="s">
        <v>574</v>
      </c>
      <c r="D16" s="176">
        <v>44105</v>
      </c>
      <c r="H16" s="173" t="s">
        <v>575</v>
      </c>
    </row>
    <row r="17" spans="3:8" x14ac:dyDescent="0.3">
      <c r="C17" s="175" t="s">
        <v>576</v>
      </c>
      <c r="D17" s="176">
        <v>44197</v>
      </c>
      <c r="H17" s="173" t="s">
        <v>577</v>
      </c>
    </row>
    <row r="18" spans="3:8" x14ac:dyDescent="0.3">
      <c r="C18" s="175" t="s">
        <v>578</v>
      </c>
      <c r="D18" s="176">
        <v>44287</v>
      </c>
      <c r="H18" s="173" t="s">
        <v>579</v>
      </c>
    </row>
    <row r="19" spans="3:8" x14ac:dyDescent="0.3">
      <c r="C19" s="175" t="s">
        <v>580</v>
      </c>
      <c r="D19" s="176">
        <v>44378</v>
      </c>
      <c r="H19" s="173" t="s">
        <v>581</v>
      </c>
    </row>
    <row r="20" spans="3:8" x14ac:dyDescent="0.3">
      <c r="C20" s="175" t="s">
        <v>582</v>
      </c>
      <c r="D20" s="176">
        <v>44470</v>
      </c>
      <c r="H20" s="173" t="s">
        <v>583</v>
      </c>
    </row>
    <row r="21" spans="3:8" x14ac:dyDescent="0.3">
      <c r="C21" s="175" t="s">
        <v>584</v>
      </c>
      <c r="D21" s="176">
        <v>44562</v>
      </c>
      <c r="H21" s="173" t="s">
        <v>16</v>
      </c>
    </row>
    <row r="22" spans="3:8" x14ac:dyDescent="0.3">
      <c r="C22" s="175" t="s">
        <v>585</v>
      </c>
      <c r="D22" s="176">
        <v>44652</v>
      </c>
      <c r="H22" s="173" t="s">
        <v>586</v>
      </c>
    </row>
    <row r="23" spans="3:8" x14ac:dyDescent="0.3">
      <c r="D23" s="176">
        <v>44743</v>
      </c>
      <c r="H23" s="173" t="s">
        <v>587</v>
      </c>
    </row>
    <row r="24" spans="3:8" x14ac:dyDescent="0.3">
      <c r="C24" s="175"/>
      <c r="D24" s="176">
        <v>44835</v>
      </c>
      <c r="H24" s="173" t="s">
        <v>588</v>
      </c>
    </row>
    <row r="25" spans="3:8" x14ac:dyDescent="0.3">
      <c r="D25" s="176">
        <v>44927</v>
      </c>
      <c r="H25" s="173" t="s">
        <v>589</v>
      </c>
    </row>
    <row r="26" spans="3:8" x14ac:dyDescent="0.3">
      <c r="C26" s="175"/>
      <c r="D26" s="176">
        <v>45017</v>
      </c>
      <c r="H26" s="173" t="s">
        <v>590</v>
      </c>
    </row>
    <row r="27" spans="3:8" x14ac:dyDescent="0.3">
      <c r="D27" s="176">
        <v>45108</v>
      </c>
      <c r="H27" s="173" t="s">
        <v>591</v>
      </c>
    </row>
    <row r="28" spans="3:8" x14ac:dyDescent="0.3">
      <c r="C28" s="175"/>
      <c r="D28" s="176">
        <v>45200</v>
      </c>
      <c r="H28" s="173" t="s">
        <v>592</v>
      </c>
    </row>
    <row r="29" spans="3:8" x14ac:dyDescent="0.3">
      <c r="D29" s="176">
        <v>45292</v>
      </c>
      <c r="H29" s="173" t="s">
        <v>593</v>
      </c>
    </row>
    <row r="30" spans="3:8" x14ac:dyDescent="0.3">
      <c r="C30" s="175"/>
      <c r="D30" s="176">
        <v>45383</v>
      </c>
      <c r="H30" s="173" t="s">
        <v>594</v>
      </c>
    </row>
    <row r="31" spans="3:8" x14ac:dyDescent="0.3">
      <c r="D31" s="176">
        <v>45474</v>
      </c>
      <c r="H31" s="173" t="s">
        <v>595</v>
      </c>
    </row>
    <row r="32" spans="3:8" x14ac:dyDescent="0.3">
      <c r="C32" s="175"/>
      <c r="D32" s="176">
        <v>45566</v>
      </c>
      <c r="H32" s="173" t="s">
        <v>596</v>
      </c>
    </row>
    <row r="33" spans="3:8" x14ac:dyDescent="0.3">
      <c r="D33" s="176">
        <v>45658</v>
      </c>
      <c r="H33" s="173" t="s">
        <v>597</v>
      </c>
    </row>
    <row r="34" spans="3:8" x14ac:dyDescent="0.3">
      <c r="D34" s="176">
        <v>45748</v>
      </c>
      <c r="H34" s="173" t="s">
        <v>598</v>
      </c>
    </row>
    <row r="35" spans="3:8" x14ac:dyDescent="0.3">
      <c r="D35" s="176">
        <v>45839</v>
      </c>
      <c r="H35" s="173" t="s">
        <v>599</v>
      </c>
    </row>
    <row r="36" spans="3:8" x14ac:dyDescent="0.3">
      <c r="D36" s="176">
        <v>45931</v>
      </c>
      <c r="H36" s="173" t="s">
        <v>600</v>
      </c>
    </row>
    <row r="37" spans="3:8" x14ac:dyDescent="0.3">
      <c r="D37" s="176">
        <v>46023</v>
      </c>
      <c r="H37" s="173" t="s">
        <v>601</v>
      </c>
    </row>
    <row r="38" spans="3:8" x14ac:dyDescent="0.3">
      <c r="D38" s="176">
        <v>46113</v>
      </c>
      <c r="H38" s="173" t="s">
        <v>602</v>
      </c>
    </row>
    <row r="39" spans="3:8" x14ac:dyDescent="0.3">
      <c r="D39" s="176">
        <v>46204</v>
      </c>
      <c r="H39" s="173" t="s">
        <v>603</v>
      </c>
    </row>
    <row r="40" spans="3:8" x14ac:dyDescent="0.3">
      <c r="D40" s="176">
        <v>46296</v>
      </c>
      <c r="H40" s="173" t="s">
        <v>604</v>
      </c>
    </row>
    <row r="41" spans="3:8" x14ac:dyDescent="0.3">
      <c r="D41" s="176">
        <v>46388</v>
      </c>
      <c r="H41" s="173" t="s">
        <v>605</v>
      </c>
    </row>
    <row r="42" spans="3:8" x14ac:dyDescent="0.3">
      <c r="D42" s="176">
        <v>46478</v>
      </c>
      <c r="H42" s="173" t="s">
        <v>606</v>
      </c>
    </row>
    <row r="43" spans="3:8" x14ac:dyDescent="0.3">
      <c r="D43" s="176">
        <v>46569</v>
      </c>
      <c r="H43" s="173" t="s">
        <v>607</v>
      </c>
    </row>
    <row r="44" spans="3:8" x14ac:dyDescent="0.3">
      <c r="D44" s="176">
        <v>46661</v>
      </c>
      <c r="H44" s="173" t="s">
        <v>608</v>
      </c>
    </row>
    <row r="45" spans="3:8" x14ac:dyDescent="0.3">
      <c r="C45" s="175"/>
      <c r="D45" s="176">
        <v>46753</v>
      </c>
      <c r="H45" s="173" t="s">
        <v>609</v>
      </c>
    </row>
    <row r="46" spans="3:8" x14ac:dyDescent="0.3">
      <c r="D46" s="176">
        <v>46844</v>
      </c>
      <c r="H46" s="173" t="s">
        <v>610</v>
      </c>
    </row>
    <row r="47" spans="3:8" x14ac:dyDescent="0.3">
      <c r="D47" s="176">
        <v>46935</v>
      </c>
      <c r="H47" s="173" t="s">
        <v>611</v>
      </c>
    </row>
    <row r="48" spans="3:8" x14ac:dyDescent="0.3">
      <c r="D48" s="176">
        <v>47027</v>
      </c>
      <c r="H48" s="173" t="s">
        <v>612</v>
      </c>
    </row>
    <row r="49" spans="4:8" x14ac:dyDescent="0.3">
      <c r="D49" s="176">
        <v>47119</v>
      </c>
      <c r="H49" s="173" t="s">
        <v>613</v>
      </c>
    </row>
    <row r="50" spans="4:8" x14ac:dyDescent="0.3">
      <c r="D50" s="176">
        <v>47209</v>
      </c>
    </row>
    <row r="51" spans="4:8" x14ac:dyDescent="0.3">
      <c r="D51" s="176">
        <v>47300</v>
      </c>
    </row>
    <row r="52" spans="4:8" x14ac:dyDescent="0.3">
      <c r="D52" s="176">
        <v>47392</v>
      </c>
    </row>
    <row r="53" spans="4:8" x14ac:dyDescent="0.3">
      <c r="D53" s="176">
        <v>47484</v>
      </c>
    </row>
    <row r="54" spans="4:8" x14ac:dyDescent="0.3">
      <c r="D54" s="176">
        <v>47574</v>
      </c>
    </row>
    <row r="55" spans="4:8" x14ac:dyDescent="0.3">
      <c r="D55" s="176">
        <v>47665</v>
      </c>
    </row>
    <row r="56" spans="4:8" x14ac:dyDescent="0.3">
      <c r="D56" s="176">
        <v>47757</v>
      </c>
    </row>
    <row r="57" spans="4:8" x14ac:dyDescent="0.3">
      <c r="D57" s="176">
        <v>47849</v>
      </c>
    </row>
  </sheetData>
  <sheetProtection sheet="1" objects="1" scenarios="1"/>
  <pageMargins left="0.7" right="0.7" top="0.75" bottom="0.75" header="0.3" footer="0.3"/>
  <pageSetup paperSize="9" fitToWidth="0"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3"/>
  <sheetViews>
    <sheetView tabSelected="1" zoomScale="85" workbookViewId="0">
      <pane ySplit="6" topLeftCell="A187" activePane="bottomLeft" state="frozen"/>
      <selection activeCell="B20" sqref="B20:B27"/>
      <selection pane="bottomLeft" activeCell="D187" sqref="D187"/>
    </sheetView>
  </sheetViews>
  <sheetFormatPr defaultRowHeight="15" x14ac:dyDescent="0.25"/>
  <cols>
    <col min="1" max="1" width="7.7109375" style="11" customWidth="1"/>
    <col min="2" max="2" width="61.5703125" style="10" customWidth="1"/>
    <col min="3" max="3" width="63.7109375" style="12" customWidth="1"/>
    <col min="4" max="4" width="30.28515625" style="12" customWidth="1"/>
    <col min="5" max="16384" width="9.140625" style="10"/>
  </cols>
  <sheetData>
    <row r="1" spans="1:4" s="13" customFormat="1" ht="17.25" x14ac:dyDescent="0.25">
      <c r="A1" s="289" t="s">
        <v>10</v>
      </c>
      <c r="B1" s="289"/>
      <c r="C1" s="289"/>
      <c r="D1" s="289"/>
    </row>
    <row r="2" spans="1:4" s="13" customFormat="1" ht="17.25" x14ac:dyDescent="0.25">
      <c r="A2" s="289" t="s">
        <v>11</v>
      </c>
      <c r="B2" s="289"/>
      <c r="C2" s="289"/>
      <c r="D2" s="289"/>
    </row>
    <row r="4" spans="1:4" ht="15.75" x14ac:dyDescent="0.25">
      <c r="A4" s="290" t="s">
        <v>12</v>
      </c>
      <c r="B4" s="292" t="s">
        <v>13</v>
      </c>
      <c r="C4" s="294" t="s">
        <v>14</v>
      </c>
      <c r="D4" s="15" t="s">
        <v>15</v>
      </c>
    </row>
    <row r="5" spans="1:4" ht="15.75" x14ac:dyDescent="0.25">
      <c r="A5" s="291"/>
      <c r="B5" s="293"/>
      <c r="C5" s="295"/>
      <c r="D5" s="16" t="s">
        <v>16</v>
      </c>
    </row>
    <row r="6" spans="1:4" ht="15.75" x14ac:dyDescent="0.25">
      <c r="A6" s="14" t="s">
        <v>17</v>
      </c>
      <c r="B6" s="17">
        <v>2</v>
      </c>
      <c r="C6" s="18">
        <v>3</v>
      </c>
      <c r="D6" s="18">
        <v>4</v>
      </c>
    </row>
    <row r="7" spans="1:4" ht="15.75" x14ac:dyDescent="0.25">
      <c r="A7" s="19" t="s">
        <v>18</v>
      </c>
      <c r="B7" s="20"/>
      <c r="C7" s="21"/>
      <c r="D7" s="22"/>
    </row>
    <row r="8" spans="1:4" ht="47.25" customHeight="1" x14ac:dyDescent="0.25">
      <c r="A8" s="283">
        <v>1</v>
      </c>
      <c r="B8" s="287" t="s">
        <v>19</v>
      </c>
      <c r="C8" s="24" t="s">
        <v>20</v>
      </c>
      <c r="D8" s="189" t="s">
        <v>660</v>
      </c>
    </row>
    <row r="9" spans="1:4" ht="66.75" customHeight="1" x14ac:dyDescent="0.25">
      <c r="A9" s="283"/>
      <c r="B9" s="287"/>
      <c r="C9" s="25" t="s">
        <v>21</v>
      </c>
      <c r="D9" s="188" t="s">
        <v>661</v>
      </c>
    </row>
    <row r="10" spans="1:4" ht="24" customHeight="1" x14ac:dyDescent="0.25">
      <c r="A10" s="283"/>
      <c r="B10" s="287"/>
      <c r="C10" s="25" t="s">
        <v>22</v>
      </c>
      <c r="D10" s="194">
        <v>44019</v>
      </c>
    </row>
    <row r="11" spans="1:4" ht="19.5" customHeight="1" x14ac:dyDescent="0.25">
      <c r="A11" s="284"/>
      <c r="B11" s="288"/>
      <c r="C11" s="25" t="s">
        <v>23</v>
      </c>
      <c r="D11" s="188" t="s">
        <v>662</v>
      </c>
    </row>
    <row r="12" spans="1:4" ht="15.75" x14ac:dyDescent="0.25">
      <c r="A12" s="282">
        <v>2</v>
      </c>
      <c r="B12" s="278" t="s">
        <v>24</v>
      </c>
      <c r="C12" s="25" t="s">
        <v>25</v>
      </c>
      <c r="D12" s="188" t="s">
        <v>663</v>
      </c>
    </row>
    <row r="13" spans="1:4" ht="31.5" x14ac:dyDescent="0.25">
      <c r="A13" s="283"/>
      <c r="B13" s="279"/>
      <c r="C13" s="25" t="s">
        <v>26</v>
      </c>
      <c r="D13" s="188" t="s">
        <v>664</v>
      </c>
    </row>
    <row r="14" spans="1:4" ht="15.75" x14ac:dyDescent="0.25">
      <c r="A14" s="283"/>
      <c r="B14" s="279"/>
      <c r="C14" s="25" t="s">
        <v>27</v>
      </c>
      <c r="D14" s="188"/>
    </row>
    <row r="15" spans="1:4" ht="15.75" x14ac:dyDescent="0.25">
      <c r="A15" s="283"/>
      <c r="B15" s="279"/>
      <c r="C15" s="25" t="s">
        <v>28</v>
      </c>
      <c r="D15" s="188" t="s">
        <v>675</v>
      </c>
    </row>
    <row r="16" spans="1:4" ht="15.75" x14ac:dyDescent="0.25">
      <c r="A16" s="283"/>
      <c r="B16" s="279"/>
      <c r="C16" s="25" t="s">
        <v>29</v>
      </c>
      <c r="D16" s="188" t="s">
        <v>676</v>
      </c>
    </row>
    <row r="17" spans="1:4" ht="220.5" x14ac:dyDescent="0.25">
      <c r="A17" s="283"/>
      <c r="B17" s="279"/>
      <c r="C17" s="25" t="s">
        <v>30</v>
      </c>
      <c r="D17" s="188" t="s">
        <v>665</v>
      </c>
    </row>
    <row r="18" spans="1:4" ht="15.75" x14ac:dyDescent="0.25">
      <c r="A18" s="283"/>
      <c r="B18" s="279"/>
      <c r="C18" s="25" t="s">
        <v>22</v>
      </c>
      <c r="D18" s="195" t="s">
        <v>666</v>
      </c>
    </row>
    <row r="19" spans="1:4" ht="15.75" x14ac:dyDescent="0.25">
      <c r="A19" s="284"/>
      <c r="B19" s="285"/>
      <c r="C19" s="25" t="s">
        <v>23</v>
      </c>
      <c r="D19" s="195" t="s">
        <v>667</v>
      </c>
    </row>
    <row r="20" spans="1:4" ht="47.25" x14ac:dyDescent="0.25">
      <c r="A20" s="282">
        <v>3</v>
      </c>
      <c r="B20" s="278" t="s">
        <v>31</v>
      </c>
      <c r="C20" s="25" t="s">
        <v>32</v>
      </c>
      <c r="D20" s="188" t="s">
        <v>668</v>
      </c>
    </row>
    <row r="21" spans="1:4" ht="220.5" x14ac:dyDescent="0.25">
      <c r="A21" s="283"/>
      <c r="B21" s="279"/>
      <c r="C21" s="25" t="s">
        <v>30</v>
      </c>
      <c r="D21" s="188" t="s">
        <v>665</v>
      </c>
    </row>
    <row r="22" spans="1:4" ht="15.75" x14ac:dyDescent="0.25">
      <c r="A22" s="283"/>
      <c r="B22" s="279"/>
      <c r="C22" s="25" t="s">
        <v>22</v>
      </c>
      <c r="D22" s="195" t="s">
        <v>666</v>
      </c>
    </row>
    <row r="23" spans="1:4" ht="15.75" x14ac:dyDescent="0.25">
      <c r="A23" s="283"/>
      <c r="B23" s="279"/>
      <c r="C23" s="25" t="s">
        <v>23</v>
      </c>
      <c r="D23" s="195" t="s">
        <v>667</v>
      </c>
    </row>
    <row r="24" spans="1:4" ht="31.5" x14ac:dyDescent="0.25">
      <c r="A24" s="283"/>
      <c r="B24" s="279"/>
      <c r="C24" s="25" t="s">
        <v>33</v>
      </c>
      <c r="D24" s="196" t="s">
        <v>669</v>
      </c>
    </row>
    <row r="25" spans="1:4" ht="47.25" x14ac:dyDescent="0.25">
      <c r="A25" s="283"/>
      <c r="B25" s="279"/>
      <c r="C25" s="25" t="s">
        <v>26</v>
      </c>
      <c r="D25" s="196" t="s">
        <v>670</v>
      </c>
    </row>
    <row r="26" spans="1:4" ht="15.75" x14ac:dyDescent="0.25">
      <c r="A26" s="283"/>
      <c r="B26" s="279"/>
      <c r="C26" s="25" t="s">
        <v>28</v>
      </c>
      <c r="D26" s="196" t="s">
        <v>671</v>
      </c>
    </row>
    <row r="27" spans="1:4" ht="15.75" x14ac:dyDescent="0.25">
      <c r="A27" s="284"/>
      <c r="B27" s="285"/>
      <c r="C27" s="25" t="s">
        <v>29</v>
      </c>
      <c r="D27" s="197" t="s">
        <v>672</v>
      </c>
    </row>
    <row r="28" spans="1:4" ht="220.5" x14ac:dyDescent="0.25">
      <c r="A28" s="282">
        <v>4</v>
      </c>
      <c r="B28" s="278" t="s">
        <v>34</v>
      </c>
      <c r="C28" s="25" t="s">
        <v>35</v>
      </c>
      <c r="D28" s="188" t="s">
        <v>665</v>
      </c>
    </row>
    <row r="29" spans="1:4" ht="15.75" x14ac:dyDescent="0.25">
      <c r="A29" s="283"/>
      <c r="B29" s="279"/>
      <c r="C29" s="25" t="s">
        <v>22</v>
      </c>
      <c r="D29" s="189" t="s">
        <v>666</v>
      </c>
    </row>
    <row r="30" spans="1:4" ht="15.75" x14ac:dyDescent="0.25">
      <c r="A30" s="283"/>
      <c r="B30" s="279"/>
      <c r="C30" s="25" t="s">
        <v>23</v>
      </c>
      <c r="D30" s="188" t="s">
        <v>667</v>
      </c>
    </row>
    <row r="31" spans="1:4" ht="31.5" x14ac:dyDescent="0.25">
      <c r="A31" s="283"/>
      <c r="B31" s="279"/>
      <c r="C31" s="25" t="s">
        <v>36</v>
      </c>
      <c r="D31" s="195"/>
    </row>
    <row r="32" spans="1:4" ht="15.75" x14ac:dyDescent="0.25">
      <c r="A32" s="283"/>
      <c r="B32" s="279"/>
      <c r="C32" s="25" t="s">
        <v>22</v>
      </c>
      <c r="D32" s="195"/>
    </row>
    <row r="33" spans="1:4" ht="15.75" x14ac:dyDescent="0.25">
      <c r="A33" s="284"/>
      <c r="B33" s="285"/>
      <c r="C33" s="25" t="s">
        <v>23</v>
      </c>
      <c r="D33" s="195"/>
    </row>
    <row r="34" spans="1:4" ht="31.5" customHeight="1" x14ac:dyDescent="0.25">
      <c r="A34" s="282">
        <v>5</v>
      </c>
      <c r="B34" s="278" t="s">
        <v>37</v>
      </c>
      <c r="C34" s="25" t="s">
        <v>38</v>
      </c>
      <c r="D34" s="188" t="s">
        <v>673</v>
      </c>
    </row>
    <row r="35" spans="1:4" ht="15.75" x14ac:dyDescent="0.25">
      <c r="A35" s="283"/>
      <c r="B35" s="279"/>
      <c r="C35" s="25" t="s">
        <v>22</v>
      </c>
      <c r="D35" s="194">
        <v>43403</v>
      </c>
    </row>
    <row r="36" spans="1:4" ht="15.75" x14ac:dyDescent="0.25">
      <c r="A36" s="283"/>
      <c r="B36" s="279"/>
      <c r="C36" s="25" t="s">
        <v>23</v>
      </c>
      <c r="D36" s="188">
        <v>2998</v>
      </c>
    </row>
    <row r="37" spans="1:4" ht="63" x14ac:dyDescent="0.25">
      <c r="A37" s="283"/>
      <c r="B37" s="279"/>
      <c r="C37" s="25" t="s">
        <v>39</v>
      </c>
      <c r="D37" s="188" t="s">
        <v>674</v>
      </c>
    </row>
    <row r="38" spans="1:4" ht="63" x14ac:dyDescent="0.25">
      <c r="A38" s="283"/>
      <c r="B38" s="279"/>
      <c r="C38" s="188" t="s">
        <v>40</v>
      </c>
      <c r="D38" s="198">
        <v>400</v>
      </c>
    </row>
    <row r="39" spans="1:4" ht="63" x14ac:dyDescent="0.25">
      <c r="A39" s="283"/>
      <c r="B39" s="279"/>
      <c r="C39" s="25" t="s">
        <v>41</v>
      </c>
      <c r="D39" s="198">
        <v>400</v>
      </c>
    </row>
    <row r="40" spans="1:4" ht="63" x14ac:dyDescent="0.25">
      <c r="A40" s="283"/>
      <c r="B40" s="279"/>
      <c r="C40" s="25" t="s">
        <v>42</v>
      </c>
      <c r="D40" s="29"/>
    </row>
    <row r="41" spans="1:4" ht="15.75" x14ac:dyDescent="0.25">
      <c r="A41" s="283"/>
      <c r="B41" s="279"/>
      <c r="C41" s="25" t="s">
        <v>43</v>
      </c>
      <c r="D41" s="199">
        <v>2</v>
      </c>
    </row>
    <row r="42" spans="1:4" ht="15.75" x14ac:dyDescent="0.25">
      <c r="A42" s="284"/>
      <c r="B42" s="285"/>
      <c r="C42" s="25" t="s">
        <v>44</v>
      </c>
      <c r="D42" s="30">
        <v>2</v>
      </c>
    </row>
    <row r="43" spans="1:4" ht="110.25" x14ac:dyDescent="0.25">
      <c r="A43" s="282" t="s">
        <v>45</v>
      </c>
      <c r="B43" s="278" t="s">
        <v>46</v>
      </c>
      <c r="C43" s="25" t="s">
        <v>38</v>
      </c>
      <c r="D43" s="188" t="s">
        <v>677</v>
      </c>
    </row>
    <row r="44" spans="1:4" ht="15.75" x14ac:dyDescent="0.25">
      <c r="A44" s="283"/>
      <c r="B44" s="279"/>
      <c r="C44" s="25" t="s">
        <v>22</v>
      </c>
      <c r="D44" s="194">
        <v>43403</v>
      </c>
    </row>
    <row r="45" spans="1:4" ht="15.75" x14ac:dyDescent="0.25">
      <c r="A45" s="283"/>
      <c r="B45" s="279"/>
      <c r="C45" s="25" t="s">
        <v>23</v>
      </c>
      <c r="D45" s="188" t="s">
        <v>678</v>
      </c>
    </row>
    <row r="46" spans="1:4" ht="31.5" x14ac:dyDescent="0.25">
      <c r="A46" s="283"/>
      <c r="B46" s="279"/>
      <c r="C46" s="25" t="s">
        <v>47</v>
      </c>
      <c r="D46" s="188"/>
    </row>
    <row r="47" spans="1:4" ht="204.75" x14ac:dyDescent="0.25">
      <c r="A47" s="283"/>
      <c r="B47" s="279"/>
      <c r="C47" s="25" t="s">
        <v>48</v>
      </c>
      <c r="D47" s="188" t="s">
        <v>679</v>
      </c>
    </row>
    <row r="48" spans="1:4" ht="68.25" customHeight="1" x14ac:dyDescent="0.25">
      <c r="A48" s="284"/>
      <c r="B48" s="285"/>
      <c r="C48" s="25" t="s">
        <v>49</v>
      </c>
      <c r="D48" s="31">
        <v>1.48</v>
      </c>
    </row>
    <row r="49" spans="1:4" ht="95.25" customHeight="1" x14ac:dyDescent="0.25">
      <c r="A49" s="26"/>
      <c r="B49" s="24"/>
      <c r="C49" s="25" t="s">
        <v>50</v>
      </c>
      <c r="D49" s="31">
        <v>1.3</v>
      </c>
    </row>
    <row r="50" spans="1:4" ht="31.5" x14ac:dyDescent="0.25">
      <c r="A50" s="26"/>
      <c r="B50" s="24"/>
      <c r="C50" s="25" t="s">
        <v>51</v>
      </c>
      <c r="D50" s="31">
        <v>0.2</v>
      </c>
    </row>
    <row r="51" spans="1:4" ht="31.5" x14ac:dyDescent="0.25">
      <c r="A51" s="26"/>
      <c r="B51" s="24"/>
      <c r="C51" s="25" t="s">
        <v>52</v>
      </c>
      <c r="D51" s="30">
        <v>14</v>
      </c>
    </row>
    <row r="52" spans="1:4" ht="81.75" x14ac:dyDescent="0.25">
      <c r="A52" s="32">
        <v>6</v>
      </c>
      <c r="B52" s="25" t="s">
        <v>53</v>
      </c>
      <c r="C52" s="25"/>
      <c r="D52" s="25"/>
    </row>
    <row r="53" spans="1:4" ht="31.5" x14ac:dyDescent="0.25">
      <c r="A53" s="282" t="s">
        <v>54</v>
      </c>
      <c r="B53" s="278" t="s">
        <v>55</v>
      </c>
      <c r="C53" s="25" t="s">
        <v>56</v>
      </c>
      <c r="D53" s="25"/>
    </row>
    <row r="54" spans="1:4" ht="15.75" x14ac:dyDescent="0.25">
      <c r="A54" s="283"/>
      <c r="B54" s="279"/>
      <c r="C54" s="25" t="s">
        <v>22</v>
      </c>
      <c r="D54" s="25"/>
    </row>
    <row r="55" spans="1:4" ht="15.75" x14ac:dyDescent="0.25">
      <c r="A55" s="283"/>
      <c r="B55" s="279"/>
      <c r="C55" s="25" t="s">
        <v>23</v>
      </c>
      <c r="D55" s="25"/>
    </row>
    <row r="56" spans="1:4" ht="31.5" x14ac:dyDescent="0.25">
      <c r="A56" s="283"/>
      <c r="B56" s="279"/>
      <c r="C56" s="25" t="s">
        <v>57</v>
      </c>
      <c r="D56" s="25"/>
    </row>
    <row r="57" spans="1:4" ht="15.75" x14ac:dyDescent="0.25">
      <c r="A57" s="283"/>
      <c r="B57" s="279"/>
      <c r="C57" s="25" t="s">
        <v>22</v>
      </c>
      <c r="D57" s="25"/>
    </row>
    <row r="58" spans="1:4" ht="15.75" x14ac:dyDescent="0.25">
      <c r="A58" s="283"/>
      <c r="B58" s="279"/>
      <c r="C58" s="25" t="s">
        <v>23</v>
      </c>
      <c r="D58" s="25"/>
    </row>
    <row r="59" spans="1:4" ht="47.25" x14ac:dyDescent="0.25">
      <c r="A59" s="283"/>
      <c r="B59" s="279"/>
      <c r="C59" s="25" t="s">
        <v>58</v>
      </c>
      <c r="D59" s="25"/>
    </row>
    <row r="60" spans="1:4" ht="102.75" customHeight="1" x14ac:dyDescent="0.25">
      <c r="A60" s="284"/>
      <c r="B60" s="285"/>
      <c r="C60" s="25" t="s">
        <v>59</v>
      </c>
      <c r="D60" s="31"/>
    </row>
    <row r="61" spans="1:4" ht="78.75" x14ac:dyDescent="0.25">
      <c r="A61" s="282" t="s">
        <v>60</v>
      </c>
      <c r="B61" s="278" t="s">
        <v>61</v>
      </c>
      <c r="C61" s="25" t="s">
        <v>56</v>
      </c>
      <c r="D61" s="196" t="s">
        <v>680</v>
      </c>
    </row>
    <row r="62" spans="1:4" ht="15.75" x14ac:dyDescent="0.25">
      <c r="A62" s="283"/>
      <c r="B62" s="279"/>
      <c r="C62" s="25" t="s">
        <v>22</v>
      </c>
      <c r="D62" s="200">
        <v>43403</v>
      </c>
    </row>
    <row r="63" spans="1:4" ht="15.75" x14ac:dyDescent="0.25">
      <c r="A63" s="283"/>
      <c r="B63" s="279"/>
      <c r="C63" s="25" t="s">
        <v>23</v>
      </c>
      <c r="D63" s="195">
        <v>3004</v>
      </c>
    </row>
    <row r="64" spans="1:4" ht="141.75" x14ac:dyDescent="0.25">
      <c r="A64" s="283"/>
      <c r="B64" s="279"/>
      <c r="C64" s="25" t="s">
        <v>57</v>
      </c>
      <c r="D64" s="195" t="s">
        <v>681</v>
      </c>
    </row>
    <row r="65" spans="1:4" ht="15.75" x14ac:dyDescent="0.25">
      <c r="A65" s="283"/>
      <c r="B65" s="279"/>
      <c r="C65" s="25" t="s">
        <v>22</v>
      </c>
      <c r="D65" s="245">
        <v>45288</v>
      </c>
    </row>
    <row r="66" spans="1:4" ht="15.75" x14ac:dyDescent="0.25">
      <c r="A66" s="283"/>
      <c r="B66" s="279"/>
      <c r="C66" s="25" t="s">
        <v>23</v>
      </c>
      <c r="D66" s="246" t="s">
        <v>744</v>
      </c>
    </row>
    <row r="67" spans="1:4" ht="173.25" x14ac:dyDescent="0.25">
      <c r="A67" s="283"/>
      <c r="B67" s="279"/>
      <c r="C67" s="25" t="s">
        <v>58</v>
      </c>
      <c r="D67" s="195" t="s">
        <v>682</v>
      </c>
    </row>
    <row r="68" spans="1:4" ht="94.5" x14ac:dyDescent="0.25">
      <c r="A68" s="284"/>
      <c r="B68" s="285"/>
      <c r="C68" s="25" t="s">
        <v>62</v>
      </c>
      <c r="D68" s="31">
        <v>56.9</v>
      </c>
    </row>
    <row r="69" spans="1:4" ht="94.5" x14ac:dyDescent="0.25">
      <c r="A69" s="282" t="s">
        <v>63</v>
      </c>
      <c r="B69" s="278" t="s">
        <v>64</v>
      </c>
      <c r="C69" s="25" t="s">
        <v>56</v>
      </c>
      <c r="D69" s="188" t="s">
        <v>683</v>
      </c>
    </row>
    <row r="70" spans="1:4" ht="15.75" x14ac:dyDescent="0.25">
      <c r="A70" s="283"/>
      <c r="B70" s="279"/>
      <c r="C70" s="25" t="s">
        <v>22</v>
      </c>
      <c r="D70" s="194">
        <v>43403</v>
      </c>
    </row>
    <row r="71" spans="1:4" ht="15.75" x14ac:dyDescent="0.25">
      <c r="A71" s="283"/>
      <c r="B71" s="279"/>
      <c r="C71" s="25" t="s">
        <v>23</v>
      </c>
      <c r="D71" s="188" t="s">
        <v>684</v>
      </c>
    </row>
    <row r="72" spans="1:4" ht="141.75" x14ac:dyDescent="0.25">
      <c r="A72" s="283"/>
      <c r="B72" s="279"/>
      <c r="C72" s="25" t="s">
        <v>57</v>
      </c>
      <c r="D72" s="239" t="s">
        <v>746</v>
      </c>
    </row>
    <row r="73" spans="1:4" ht="15.75" x14ac:dyDescent="0.25">
      <c r="A73" s="283"/>
      <c r="B73" s="279"/>
      <c r="C73" s="25" t="s">
        <v>22</v>
      </c>
      <c r="D73" s="200">
        <v>45287</v>
      </c>
    </row>
    <row r="74" spans="1:4" ht="15.75" x14ac:dyDescent="0.25">
      <c r="A74" s="283"/>
      <c r="B74" s="279"/>
      <c r="C74" s="25" t="s">
        <v>23</v>
      </c>
      <c r="D74" s="239" t="s">
        <v>745</v>
      </c>
    </row>
    <row r="75" spans="1:4" ht="47.25" x14ac:dyDescent="0.25">
      <c r="A75" s="283"/>
      <c r="B75" s="279"/>
      <c r="C75" s="25" t="s">
        <v>58</v>
      </c>
      <c r="D75" s="196" t="s">
        <v>685</v>
      </c>
    </row>
    <row r="76" spans="1:4" ht="94.5" x14ac:dyDescent="0.25">
      <c r="A76" s="284"/>
      <c r="B76" s="285"/>
      <c r="C76" s="25" t="s">
        <v>65</v>
      </c>
      <c r="D76" s="31">
        <v>0.2</v>
      </c>
    </row>
    <row r="77" spans="1:4" ht="31.5" x14ac:dyDescent="0.25">
      <c r="A77" s="282" t="s">
        <v>66</v>
      </c>
      <c r="B77" s="278" t="s">
        <v>67</v>
      </c>
      <c r="C77" s="25" t="s">
        <v>56</v>
      </c>
      <c r="D77" s="25"/>
    </row>
    <row r="78" spans="1:4" ht="15.75" x14ac:dyDescent="0.25">
      <c r="A78" s="283"/>
      <c r="B78" s="279"/>
      <c r="C78" s="25" t="s">
        <v>22</v>
      </c>
      <c r="D78" s="25"/>
    </row>
    <row r="79" spans="1:4" ht="15.75" x14ac:dyDescent="0.25">
      <c r="A79" s="283"/>
      <c r="B79" s="279"/>
      <c r="C79" s="25" t="s">
        <v>23</v>
      </c>
      <c r="D79" s="25"/>
    </row>
    <row r="80" spans="1:4" ht="31.5" x14ac:dyDescent="0.25">
      <c r="A80" s="283"/>
      <c r="B80" s="279"/>
      <c r="C80" s="25" t="s">
        <v>57</v>
      </c>
      <c r="D80" s="25"/>
    </row>
    <row r="81" spans="1:4" ht="15.75" x14ac:dyDescent="0.25">
      <c r="A81" s="283"/>
      <c r="B81" s="279"/>
      <c r="C81" s="25" t="s">
        <v>22</v>
      </c>
      <c r="D81" s="25"/>
    </row>
    <row r="82" spans="1:4" ht="15.75" x14ac:dyDescent="0.25">
      <c r="A82" s="283"/>
      <c r="B82" s="279"/>
      <c r="C82" s="25" t="s">
        <v>23</v>
      </c>
      <c r="D82" s="25"/>
    </row>
    <row r="83" spans="1:4" ht="47.25" x14ac:dyDescent="0.25">
      <c r="A83" s="283"/>
      <c r="B83" s="279"/>
      <c r="C83" s="25" t="s">
        <v>58</v>
      </c>
      <c r="D83" s="25"/>
    </row>
    <row r="84" spans="1:4" ht="94.5" x14ac:dyDescent="0.25">
      <c r="A84" s="284"/>
      <c r="B84" s="285"/>
      <c r="C84" s="25" t="s">
        <v>68</v>
      </c>
      <c r="D84" s="31"/>
    </row>
    <row r="85" spans="1:4" ht="94.5" x14ac:dyDescent="0.25">
      <c r="A85" s="282" t="s">
        <v>69</v>
      </c>
      <c r="B85" s="278" t="s">
        <v>70</v>
      </c>
      <c r="C85" s="25" t="s">
        <v>56</v>
      </c>
      <c r="D85" s="188" t="s">
        <v>686</v>
      </c>
    </row>
    <row r="86" spans="1:4" ht="15.75" x14ac:dyDescent="0.25">
      <c r="A86" s="283"/>
      <c r="B86" s="279"/>
      <c r="C86" s="25" t="s">
        <v>22</v>
      </c>
      <c r="D86" s="194">
        <v>43404</v>
      </c>
    </row>
    <row r="87" spans="1:4" ht="15.75" x14ac:dyDescent="0.25">
      <c r="A87" s="283"/>
      <c r="B87" s="279"/>
      <c r="C87" s="25" t="s">
        <v>23</v>
      </c>
      <c r="D87" s="188" t="s">
        <v>687</v>
      </c>
    </row>
    <row r="88" spans="1:4" ht="157.5" x14ac:dyDescent="0.25">
      <c r="A88" s="283"/>
      <c r="B88" s="279"/>
      <c r="C88" s="25" t="s">
        <v>57</v>
      </c>
      <c r="D88" s="195" t="s">
        <v>688</v>
      </c>
    </row>
    <row r="89" spans="1:4" ht="15.75" x14ac:dyDescent="0.25">
      <c r="A89" s="283"/>
      <c r="B89" s="279"/>
      <c r="C89" s="25" t="s">
        <v>22</v>
      </c>
      <c r="D89" s="200">
        <v>45286</v>
      </c>
    </row>
    <row r="90" spans="1:4" ht="15.75" x14ac:dyDescent="0.25">
      <c r="A90" s="283"/>
      <c r="B90" s="279"/>
      <c r="C90" s="25" t="s">
        <v>23</v>
      </c>
      <c r="D90" s="239" t="s">
        <v>747</v>
      </c>
    </row>
    <row r="91" spans="1:4" ht="126" x14ac:dyDescent="0.25">
      <c r="A91" s="283"/>
      <c r="B91" s="279"/>
      <c r="C91" s="25" t="s">
        <v>58</v>
      </c>
      <c r="D91" s="188" t="s">
        <v>689</v>
      </c>
    </row>
    <row r="92" spans="1:4" ht="99.75" customHeight="1" x14ac:dyDescent="0.25">
      <c r="A92" s="284"/>
      <c r="B92" s="285"/>
      <c r="C92" s="25" t="s">
        <v>71</v>
      </c>
      <c r="D92" s="31">
        <v>0.6</v>
      </c>
    </row>
    <row r="93" spans="1:4" ht="45" customHeight="1" x14ac:dyDescent="0.25">
      <c r="A93" s="276">
        <v>7</v>
      </c>
      <c r="B93" s="278" t="s">
        <v>72</v>
      </c>
      <c r="C93" s="25" t="s">
        <v>73</v>
      </c>
      <c r="D93" s="188" t="s">
        <v>690</v>
      </c>
    </row>
    <row r="94" spans="1:4" ht="44.25" customHeight="1" x14ac:dyDescent="0.25">
      <c r="A94" s="277"/>
      <c r="B94" s="279"/>
      <c r="C94" s="25" t="s">
        <v>74</v>
      </c>
      <c r="D94" s="201" t="s">
        <v>691</v>
      </c>
    </row>
    <row r="95" spans="1:4" ht="57" customHeight="1" x14ac:dyDescent="0.25">
      <c r="A95" s="277"/>
      <c r="B95" s="279"/>
      <c r="C95" s="244" t="s">
        <v>75</v>
      </c>
      <c r="D95" s="249" t="s">
        <v>753</v>
      </c>
    </row>
    <row r="96" spans="1:4" ht="51.75" customHeight="1" x14ac:dyDescent="0.25">
      <c r="A96" s="286"/>
      <c r="B96" s="285"/>
      <c r="C96" s="244" t="s">
        <v>74</v>
      </c>
      <c r="D96" s="205" t="s">
        <v>752</v>
      </c>
    </row>
    <row r="97" spans="1:4" ht="78.75" x14ac:dyDescent="0.25">
      <c r="A97" s="32">
        <v>8</v>
      </c>
      <c r="B97" s="25" t="s">
        <v>76</v>
      </c>
      <c r="C97" s="25"/>
      <c r="D97" s="25"/>
    </row>
    <row r="98" spans="1:4" ht="31.5" x14ac:dyDescent="0.25">
      <c r="A98" s="280" t="s">
        <v>77</v>
      </c>
      <c r="B98" s="281" t="s">
        <v>55</v>
      </c>
      <c r="C98" s="25" t="s">
        <v>78</v>
      </c>
      <c r="D98" s="25"/>
    </row>
    <row r="99" spans="1:4" ht="15.75" x14ac:dyDescent="0.25">
      <c r="A99" s="280"/>
      <c r="B99" s="281"/>
      <c r="C99" s="25" t="s">
        <v>22</v>
      </c>
      <c r="D99" s="25"/>
    </row>
    <row r="100" spans="1:4" ht="15.75" x14ac:dyDescent="0.25">
      <c r="A100" s="280"/>
      <c r="B100" s="281"/>
      <c r="C100" s="25" t="s">
        <v>23</v>
      </c>
      <c r="D100" s="25"/>
    </row>
    <row r="101" spans="1:4" ht="60" x14ac:dyDescent="0.25">
      <c r="A101" s="280"/>
      <c r="B101" s="281"/>
      <c r="C101" s="25" t="s">
        <v>79</v>
      </c>
      <c r="D101" s="201" t="s">
        <v>692</v>
      </c>
    </row>
    <row r="102" spans="1:4" ht="31.5" x14ac:dyDescent="0.25">
      <c r="A102" s="282" t="s">
        <v>80</v>
      </c>
      <c r="B102" s="278" t="s">
        <v>61</v>
      </c>
      <c r="C102" s="25" t="s">
        <v>78</v>
      </c>
      <c r="D102" s="25"/>
    </row>
    <row r="103" spans="1:4" ht="15.75" x14ac:dyDescent="0.25">
      <c r="A103" s="283"/>
      <c r="B103" s="279"/>
      <c r="C103" s="25" t="s">
        <v>22</v>
      </c>
      <c r="D103" s="25"/>
    </row>
    <row r="104" spans="1:4" ht="15.75" x14ac:dyDescent="0.25">
      <c r="A104" s="283"/>
      <c r="B104" s="279"/>
      <c r="C104" s="25" t="s">
        <v>23</v>
      </c>
      <c r="D104" s="25"/>
    </row>
    <row r="105" spans="1:4" ht="31.5" x14ac:dyDescent="0.25">
      <c r="A105" s="283"/>
      <c r="B105" s="279"/>
      <c r="C105" s="25" t="s">
        <v>79</v>
      </c>
      <c r="D105" s="202" t="s">
        <v>693</v>
      </c>
    </row>
    <row r="106" spans="1:4" ht="31.5" x14ac:dyDescent="0.25">
      <c r="A106" s="282" t="s">
        <v>81</v>
      </c>
      <c r="B106" s="278" t="s">
        <v>64</v>
      </c>
      <c r="C106" s="25" t="s">
        <v>78</v>
      </c>
      <c r="D106" s="25"/>
    </row>
    <row r="107" spans="1:4" ht="15.75" x14ac:dyDescent="0.25">
      <c r="A107" s="283"/>
      <c r="B107" s="279"/>
      <c r="C107" s="25" t="s">
        <v>22</v>
      </c>
      <c r="D107" s="25"/>
    </row>
    <row r="108" spans="1:4" ht="15.75" x14ac:dyDescent="0.25">
      <c r="A108" s="283"/>
      <c r="B108" s="279"/>
      <c r="C108" s="25" t="s">
        <v>23</v>
      </c>
      <c r="D108" s="25"/>
    </row>
    <row r="109" spans="1:4" ht="31.5" x14ac:dyDescent="0.25">
      <c r="A109" s="283"/>
      <c r="B109" s="279"/>
      <c r="C109" s="25" t="s">
        <v>79</v>
      </c>
      <c r="D109" s="202" t="s">
        <v>693</v>
      </c>
    </row>
    <row r="110" spans="1:4" ht="31.5" x14ac:dyDescent="0.25">
      <c r="A110" s="282" t="s">
        <v>82</v>
      </c>
      <c r="B110" s="278" t="s">
        <v>67</v>
      </c>
      <c r="C110" s="25" t="s">
        <v>78</v>
      </c>
      <c r="D110" s="25"/>
    </row>
    <row r="111" spans="1:4" ht="15.75" x14ac:dyDescent="0.25">
      <c r="A111" s="283"/>
      <c r="B111" s="279"/>
      <c r="C111" s="25" t="s">
        <v>22</v>
      </c>
      <c r="D111" s="25"/>
    </row>
    <row r="112" spans="1:4" ht="15.75" x14ac:dyDescent="0.25">
      <c r="A112" s="283"/>
      <c r="B112" s="279"/>
      <c r="C112" s="25" t="s">
        <v>23</v>
      </c>
      <c r="D112" s="25"/>
    </row>
    <row r="113" spans="1:4" ht="31.5" x14ac:dyDescent="0.25">
      <c r="A113" s="283"/>
      <c r="B113" s="279"/>
      <c r="C113" s="25" t="s">
        <v>79</v>
      </c>
      <c r="D113" s="25"/>
    </row>
    <row r="114" spans="1:4" ht="31.5" x14ac:dyDescent="0.25">
      <c r="A114" s="282" t="s">
        <v>83</v>
      </c>
      <c r="B114" s="278" t="s">
        <v>70</v>
      </c>
      <c r="C114" s="25" t="s">
        <v>78</v>
      </c>
      <c r="D114" s="25"/>
    </row>
    <row r="115" spans="1:4" ht="15.75" x14ac:dyDescent="0.25">
      <c r="A115" s="283"/>
      <c r="B115" s="279"/>
      <c r="C115" s="25" t="s">
        <v>22</v>
      </c>
      <c r="D115" s="25"/>
    </row>
    <row r="116" spans="1:4" ht="15.75" x14ac:dyDescent="0.25">
      <c r="A116" s="283"/>
      <c r="B116" s="279"/>
      <c r="C116" s="25" t="s">
        <v>23</v>
      </c>
      <c r="D116" s="25"/>
    </row>
    <row r="117" spans="1:4" ht="31.5" x14ac:dyDescent="0.25">
      <c r="A117" s="283"/>
      <c r="B117" s="279"/>
      <c r="C117" s="25" t="s">
        <v>79</v>
      </c>
      <c r="D117" s="202" t="s">
        <v>693</v>
      </c>
    </row>
    <row r="118" spans="1:4" ht="63" x14ac:dyDescent="0.25">
      <c r="A118" s="32">
        <v>9</v>
      </c>
      <c r="B118" s="25" t="s">
        <v>84</v>
      </c>
      <c r="C118" s="25"/>
      <c r="D118" s="25"/>
    </row>
    <row r="119" spans="1:4" ht="31.5" x14ac:dyDescent="0.25">
      <c r="A119" s="282" t="s">
        <v>85</v>
      </c>
      <c r="B119" s="278" t="s">
        <v>55</v>
      </c>
      <c r="C119" s="25" t="s">
        <v>86</v>
      </c>
      <c r="D119" s="25"/>
    </row>
    <row r="120" spans="1:4" ht="15.75" x14ac:dyDescent="0.25">
      <c r="A120" s="283"/>
      <c r="B120" s="279"/>
      <c r="C120" s="25" t="s">
        <v>22</v>
      </c>
      <c r="D120" s="25"/>
    </row>
    <row r="121" spans="1:4" ht="15.75" x14ac:dyDescent="0.25">
      <c r="A121" s="283"/>
      <c r="B121" s="279"/>
      <c r="C121" s="25" t="s">
        <v>23</v>
      </c>
      <c r="D121" s="25"/>
    </row>
    <row r="122" spans="1:4" ht="220.5" x14ac:dyDescent="0.25">
      <c r="A122" s="282" t="s">
        <v>87</v>
      </c>
      <c r="B122" s="278" t="s">
        <v>61</v>
      </c>
      <c r="C122" s="25" t="s">
        <v>86</v>
      </c>
      <c r="D122" s="195" t="s">
        <v>694</v>
      </c>
    </row>
    <row r="123" spans="1:4" ht="15.75" x14ac:dyDescent="0.25">
      <c r="A123" s="283"/>
      <c r="B123" s="279"/>
      <c r="C123" s="25" t="s">
        <v>22</v>
      </c>
      <c r="D123" s="203">
        <v>43224</v>
      </c>
    </row>
    <row r="124" spans="1:4" ht="15.75" x14ac:dyDescent="0.25">
      <c r="A124" s="283"/>
      <c r="B124" s="279"/>
      <c r="C124" s="25" t="s">
        <v>23</v>
      </c>
      <c r="D124" s="204" t="s">
        <v>695</v>
      </c>
    </row>
    <row r="125" spans="1:4" ht="204.75" x14ac:dyDescent="0.25">
      <c r="A125" s="282" t="s">
        <v>88</v>
      </c>
      <c r="B125" s="278" t="s">
        <v>64</v>
      </c>
      <c r="C125" s="25" t="s">
        <v>86</v>
      </c>
      <c r="D125" s="189" t="s">
        <v>696</v>
      </c>
    </row>
    <row r="126" spans="1:4" ht="15.75" x14ac:dyDescent="0.25">
      <c r="A126" s="283"/>
      <c r="B126" s="279"/>
      <c r="C126" s="25" t="s">
        <v>22</v>
      </c>
      <c r="D126" s="203">
        <v>43424</v>
      </c>
    </row>
    <row r="127" spans="1:4" ht="15.75" x14ac:dyDescent="0.25">
      <c r="A127" s="284"/>
      <c r="B127" s="279"/>
      <c r="C127" s="25" t="s">
        <v>23</v>
      </c>
      <c r="D127" s="204" t="s">
        <v>697</v>
      </c>
    </row>
    <row r="128" spans="1:4" ht="31.5" x14ac:dyDescent="0.25">
      <c r="A128" s="282" t="s">
        <v>89</v>
      </c>
      <c r="B128" s="278" t="s">
        <v>67</v>
      </c>
      <c r="C128" s="25" t="s">
        <v>86</v>
      </c>
      <c r="D128" s="25"/>
    </row>
    <row r="129" spans="1:4" ht="15.75" x14ac:dyDescent="0.25">
      <c r="A129" s="283"/>
      <c r="B129" s="279"/>
      <c r="C129" s="25" t="s">
        <v>22</v>
      </c>
      <c r="D129" s="25"/>
    </row>
    <row r="130" spans="1:4" ht="15.75" x14ac:dyDescent="0.25">
      <c r="A130" s="283"/>
      <c r="B130" s="279"/>
      <c r="C130" s="25" t="s">
        <v>23</v>
      </c>
      <c r="D130" s="25"/>
    </row>
    <row r="131" spans="1:4" ht="236.25" x14ac:dyDescent="0.25">
      <c r="A131" s="282" t="s">
        <v>90</v>
      </c>
      <c r="B131" s="278" t="s">
        <v>70</v>
      </c>
      <c r="C131" s="25" t="s">
        <v>86</v>
      </c>
      <c r="D131" s="189" t="s">
        <v>698</v>
      </c>
    </row>
    <row r="132" spans="1:4" ht="15.75" x14ac:dyDescent="0.25">
      <c r="A132" s="283"/>
      <c r="B132" s="279"/>
      <c r="C132" s="25" t="s">
        <v>22</v>
      </c>
      <c r="D132" s="200">
        <v>41634</v>
      </c>
    </row>
    <row r="133" spans="1:4" ht="15.75" x14ac:dyDescent="0.25">
      <c r="A133" s="284"/>
      <c r="B133" s="279"/>
      <c r="C133" s="25" t="s">
        <v>23</v>
      </c>
      <c r="D133" s="195" t="s">
        <v>699</v>
      </c>
    </row>
    <row r="134" spans="1:4" ht="66" customHeight="1" x14ac:dyDescent="0.25">
      <c r="A134" s="34">
        <v>10</v>
      </c>
      <c r="B134" s="25" t="s">
        <v>91</v>
      </c>
      <c r="C134" s="25"/>
      <c r="D134" s="25"/>
    </row>
    <row r="135" spans="1:4" ht="31.5" x14ac:dyDescent="0.25">
      <c r="A135" s="282" t="s">
        <v>92</v>
      </c>
      <c r="B135" s="278" t="s">
        <v>55</v>
      </c>
      <c r="C135" s="25" t="s">
        <v>93</v>
      </c>
      <c r="D135" s="25"/>
    </row>
    <row r="136" spans="1:4" ht="15.75" x14ac:dyDescent="0.25">
      <c r="A136" s="283"/>
      <c r="B136" s="279"/>
      <c r="C136" s="25" t="s">
        <v>22</v>
      </c>
      <c r="D136" s="25"/>
    </row>
    <row r="137" spans="1:4" ht="15.75" x14ac:dyDescent="0.25">
      <c r="A137" s="283"/>
      <c r="B137" s="279"/>
      <c r="C137" s="25" t="s">
        <v>23</v>
      </c>
      <c r="D137" s="25"/>
    </row>
    <row r="138" spans="1:4" ht="220.5" x14ac:dyDescent="0.25">
      <c r="A138" s="282" t="s">
        <v>94</v>
      </c>
      <c r="B138" s="278" t="s">
        <v>61</v>
      </c>
      <c r="C138" s="25" t="s">
        <v>93</v>
      </c>
      <c r="D138" s="251" t="s">
        <v>700</v>
      </c>
    </row>
    <row r="139" spans="1:4" ht="15.75" x14ac:dyDescent="0.25">
      <c r="A139" s="283"/>
      <c r="B139" s="279"/>
      <c r="C139" s="25" t="s">
        <v>22</v>
      </c>
      <c r="D139" s="200">
        <v>43843</v>
      </c>
    </row>
    <row r="140" spans="1:4" ht="15.75" x14ac:dyDescent="0.25">
      <c r="A140" s="283"/>
      <c r="B140" s="279"/>
      <c r="C140" s="25" t="s">
        <v>23</v>
      </c>
      <c r="D140" s="247" t="s">
        <v>701</v>
      </c>
    </row>
    <row r="141" spans="1:4" ht="220.5" x14ac:dyDescent="0.25">
      <c r="A141" s="282" t="s">
        <v>95</v>
      </c>
      <c r="B141" s="278" t="s">
        <v>64</v>
      </c>
      <c r="C141" s="25" t="s">
        <v>93</v>
      </c>
      <c r="D141" s="195" t="s">
        <v>703</v>
      </c>
    </row>
    <row r="142" spans="1:4" ht="15.75" x14ac:dyDescent="0.25">
      <c r="A142" s="283"/>
      <c r="B142" s="279"/>
      <c r="C142" s="25" t="s">
        <v>22</v>
      </c>
      <c r="D142" s="200">
        <v>44720</v>
      </c>
    </row>
    <row r="143" spans="1:4" ht="15.75" x14ac:dyDescent="0.25">
      <c r="A143" s="283"/>
      <c r="B143" s="279"/>
      <c r="C143" s="25" t="s">
        <v>23</v>
      </c>
      <c r="D143" s="247" t="s">
        <v>702</v>
      </c>
    </row>
    <row r="144" spans="1:4" ht="31.5" x14ac:dyDescent="0.25">
      <c r="A144" s="282" t="s">
        <v>96</v>
      </c>
      <c r="B144" s="278" t="s">
        <v>67</v>
      </c>
      <c r="C144" s="25" t="s">
        <v>93</v>
      </c>
      <c r="D144" s="25"/>
    </row>
    <row r="145" spans="1:4" ht="15.75" x14ac:dyDescent="0.25">
      <c r="A145" s="283"/>
      <c r="B145" s="279"/>
      <c r="C145" s="25" t="s">
        <v>22</v>
      </c>
      <c r="D145" s="25"/>
    </row>
    <row r="146" spans="1:4" ht="15.75" x14ac:dyDescent="0.25">
      <c r="A146" s="283"/>
      <c r="B146" s="279"/>
      <c r="C146" s="25" t="s">
        <v>23</v>
      </c>
      <c r="D146" s="25"/>
    </row>
    <row r="147" spans="1:4" ht="173.25" x14ac:dyDescent="0.25">
      <c r="A147" s="282" t="s">
        <v>97</v>
      </c>
      <c r="B147" s="278" t="s">
        <v>70</v>
      </c>
      <c r="C147" s="25" t="s">
        <v>93</v>
      </c>
      <c r="D147" s="195" t="s">
        <v>704</v>
      </c>
    </row>
    <row r="148" spans="1:4" ht="15.75" x14ac:dyDescent="0.25">
      <c r="A148" s="283"/>
      <c r="B148" s="279"/>
      <c r="C148" s="25" t="s">
        <v>22</v>
      </c>
      <c r="D148" s="200">
        <v>43535</v>
      </c>
    </row>
    <row r="149" spans="1:4" ht="15.75" x14ac:dyDescent="0.25">
      <c r="A149" s="283"/>
      <c r="B149" s="279"/>
      <c r="C149" s="25" t="s">
        <v>23</v>
      </c>
      <c r="D149" s="195" t="s">
        <v>705</v>
      </c>
    </row>
    <row r="150" spans="1:4" ht="87" customHeight="1" x14ac:dyDescent="0.25">
      <c r="A150" s="32">
        <v>11</v>
      </c>
      <c r="B150" s="25" t="s">
        <v>98</v>
      </c>
      <c r="C150" s="244"/>
      <c r="D150" s="205" t="s">
        <v>706</v>
      </c>
    </row>
    <row r="151" spans="1:4" ht="31.5" x14ac:dyDescent="0.25">
      <c r="A151" s="282" t="s">
        <v>99</v>
      </c>
      <c r="B151" s="278" t="s">
        <v>55</v>
      </c>
      <c r="C151" s="25" t="s">
        <v>100</v>
      </c>
      <c r="D151" s="25"/>
    </row>
    <row r="152" spans="1:4" ht="15.75" x14ac:dyDescent="0.25">
      <c r="A152" s="283"/>
      <c r="B152" s="279"/>
      <c r="C152" s="25" t="s">
        <v>22</v>
      </c>
      <c r="D152" s="25"/>
    </row>
    <row r="153" spans="1:4" ht="15.75" x14ac:dyDescent="0.25">
      <c r="A153" s="283"/>
      <c r="B153" s="279"/>
      <c r="C153" s="25" t="s">
        <v>23</v>
      </c>
      <c r="D153" s="25"/>
    </row>
    <row r="154" spans="1:4" ht="31.5" x14ac:dyDescent="0.25">
      <c r="A154" s="283"/>
      <c r="B154" s="279"/>
      <c r="C154" s="25" t="s">
        <v>101</v>
      </c>
      <c r="D154" s="25"/>
    </row>
    <row r="155" spans="1:4" ht="15.75" x14ac:dyDescent="0.25">
      <c r="A155" s="283"/>
      <c r="B155" s="279"/>
      <c r="C155" s="25" t="s">
        <v>22</v>
      </c>
      <c r="D155" s="25"/>
    </row>
    <row r="156" spans="1:4" ht="15.75" x14ac:dyDescent="0.25">
      <c r="A156" s="283"/>
      <c r="B156" s="279"/>
      <c r="C156" s="25" t="s">
        <v>23</v>
      </c>
      <c r="D156" s="25"/>
    </row>
    <row r="157" spans="1:4" ht="31.5" x14ac:dyDescent="0.25">
      <c r="A157" s="283"/>
      <c r="B157" s="279"/>
      <c r="C157" s="25" t="s">
        <v>102</v>
      </c>
      <c r="D157" s="248" t="s">
        <v>750</v>
      </c>
    </row>
    <row r="158" spans="1:4" ht="31.5" x14ac:dyDescent="0.25">
      <c r="A158" s="282" t="s">
        <v>103</v>
      </c>
      <c r="B158" s="278" t="s">
        <v>61</v>
      </c>
      <c r="C158" s="25" t="s">
        <v>100</v>
      </c>
      <c r="D158" s="25"/>
    </row>
    <row r="159" spans="1:4" ht="15.75" x14ac:dyDescent="0.25">
      <c r="A159" s="283"/>
      <c r="B159" s="279"/>
      <c r="C159" s="25" t="s">
        <v>22</v>
      </c>
      <c r="D159" s="25"/>
    </row>
    <row r="160" spans="1:4" ht="15.75" x14ac:dyDescent="0.25">
      <c r="A160" s="283"/>
      <c r="B160" s="279"/>
      <c r="C160" s="25" t="s">
        <v>23</v>
      </c>
      <c r="D160" s="25"/>
    </row>
    <row r="161" spans="1:4" ht="31.5" x14ac:dyDescent="0.25">
      <c r="A161" s="283"/>
      <c r="B161" s="279"/>
      <c r="C161" s="25" t="s">
        <v>101</v>
      </c>
      <c r="D161" s="25"/>
    </row>
    <row r="162" spans="1:4" ht="15.75" x14ac:dyDescent="0.25">
      <c r="A162" s="283"/>
      <c r="B162" s="279"/>
      <c r="C162" s="25" t="s">
        <v>22</v>
      </c>
      <c r="D162" s="25"/>
    </row>
    <row r="163" spans="1:4" ht="15.75" x14ac:dyDescent="0.25">
      <c r="A163" s="283"/>
      <c r="B163" s="279"/>
      <c r="C163" s="25" t="s">
        <v>23</v>
      </c>
      <c r="D163" s="25"/>
    </row>
    <row r="164" spans="1:4" ht="31.5" x14ac:dyDescent="0.25">
      <c r="A164" s="284"/>
      <c r="B164" s="279"/>
      <c r="C164" s="25" t="s">
        <v>102</v>
      </c>
      <c r="D164" s="248" t="s">
        <v>750</v>
      </c>
    </row>
    <row r="165" spans="1:4" ht="31.5" x14ac:dyDescent="0.25">
      <c r="A165" s="282" t="s">
        <v>104</v>
      </c>
      <c r="B165" s="278" t="s">
        <v>64</v>
      </c>
      <c r="C165" s="25" t="s">
        <v>100</v>
      </c>
      <c r="D165" s="25"/>
    </row>
    <row r="166" spans="1:4" ht="15.75" x14ac:dyDescent="0.25">
      <c r="A166" s="283"/>
      <c r="B166" s="279"/>
      <c r="C166" s="25" t="s">
        <v>22</v>
      </c>
      <c r="D166" s="25"/>
    </row>
    <row r="167" spans="1:4" ht="15.75" x14ac:dyDescent="0.25">
      <c r="A167" s="283"/>
      <c r="B167" s="279"/>
      <c r="C167" s="25" t="s">
        <v>23</v>
      </c>
      <c r="D167" s="25"/>
    </row>
    <row r="168" spans="1:4" ht="31.5" x14ac:dyDescent="0.25">
      <c r="A168" s="283"/>
      <c r="B168" s="279"/>
      <c r="C168" s="25" t="s">
        <v>101</v>
      </c>
      <c r="D168" s="25"/>
    </row>
    <row r="169" spans="1:4" ht="15.75" x14ac:dyDescent="0.25">
      <c r="A169" s="283"/>
      <c r="B169" s="279"/>
      <c r="C169" s="25" t="s">
        <v>22</v>
      </c>
      <c r="D169" s="25"/>
    </row>
    <row r="170" spans="1:4" ht="15.75" x14ac:dyDescent="0.25">
      <c r="A170" s="283"/>
      <c r="B170" s="279"/>
      <c r="C170" s="25" t="s">
        <v>23</v>
      </c>
      <c r="D170" s="25"/>
    </row>
    <row r="171" spans="1:4" ht="31.5" x14ac:dyDescent="0.25">
      <c r="A171" s="284"/>
      <c r="B171" s="279"/>
      <c r="C171" s="25" t="s">
        <v>102</v>
      </c>
      <c r="D171" s="248" t="s">
        <v>750</v>
      </c>
    </row>
    <row r="172" spans="1:4" ht="31.5" x14ac:dyDescent="0.25">
      <c r="A172" s="282" t="s">
        <v>105</v>
      </c>
      <c r="B172" s="278" t="s">
        <v>67</v>
      </c>
      <c r="C172" s="25" t="s">
        <v>100</v>
      </c>
      <c r="D172" s="25"/>
    </row>
    <row r="173" spans="1:4" ht="15.75" x14ac:dyDescent="0.25">
      <c r="A173" s="283"/>
      <c r="B173" s="279"/>
      <c r="C173" s="25" t="s">
        <v>22</v>
      </c>
      <c r="D173" s="25"/>
    </row>
    <row r="174" spans="1:4" ht="15.75" x14ac:dyDescent="0.25">
      <c r="A174" s="283"/>
      <c r="B174" s="279"/>
      <c r="C174" s="25" t="s">
        <v>23</v>
      </c>
      <c r="D174" s="25"/>
    </row>
    <row r="175" spans="1:4" ht="31.5" x14ac:dyDescent="0.25">
      <c r="A175" s="283"/>
      <c r="B175" s="279"/>
      <c r="C175" s="25" t="s">
        <v>101</v>
      </c>
      <c r="D175" s="25"/>
    </row>
    <row r="176" spans="1:4" ht="15.75" x14ac:dyDescent="0.25">
      <c r="A176" s="283"/>
      <c r="B176" s="279"/>
      <c r="C176" s="25" t="s">
        <v>22</v>
      </c>
      <c r="D176" s="25"/>
    </row>
    <row r="177" spans="1:6" ht="15.75" x14ac:dyDescent="0.25">
      <c r="A177" s="283"/>
      <c r="B177" s="279"/>
      <c r="C177" s="25" t="s">
        <v>23</v>
      </c>
      <c r="D177" s="25"/>
    </row>
    <row r="178" spans="1:6" ht="31.5" x14ac:dyDescent="0.25">
      <c r="A178" s="284"/>
      <c r="B178" s="279"/>
      <c r="C178" s="25" t="s">
        <v>102</v>
      </c>
      <c r="D178" s="248" t="s">
        <v>750</v>
      </c>
    </row>
    <row r="179" spans="1:6" ht="31.5" x14ac:dyDescent="0.25">
      <c r="A179" s="282" t="s">
        <v>106</v>
      </c>
      <c r="B179" s="278" t="s">
        <v>70</v>
      </c>
      <c r="C179" s="25" t="s">
        <v>100</v>
      </c>
      <c r="D179" s="25"/>
    </row>
    <row r="180" spans="1:6" ht="15.75" x14ac:dyDescent="0.25">
      <c r="A180" s="283"/>
      <c r="B180" s="279"/>
      <c r="C180" s="25" t="s">
        <v>22</v>
      </c>
      <c r="D180" s="25"/>
    </row>
    <row r="181" spans="1:6" ht="15.75" x14ac:dyDescent="0.25">
      <c r="A181" s="283"/>
      <c r="B181" s="279"/>
      <c r="C181" s="25" t="s">
        <v>23</v>
      </c>
      <c r="D181" s="25"/>
    </row>
    <row r="182" spans="1:6" ht="31.5" x14ac:dyDescent="0.25">
      <c r="A182" s="283"/>
      <c r="B182" s="279"/>
      <c r="C182" s="25" t="s">
        <v>101</v>
      </c>
      <c r="D182" s="25"/>
    </row>
    <row r="183" spans="1:6" ht="15.75" x14ac:dyDescent="0.25">
      <c r="A183" s="283"/>
      <c r="B183" s="279"/>
      <c r="C183" s="25" t="s">
        <v>22</v>
      </c>
      <c r="D183" s="25"/>
    </row>
    <row r="184" spans="1:6" ht="15.75" x14ac:dyDescent="0.25">
      <c r="A184" s="283"/>
      <c r="B184" s="279"/>
      <c r="C184" s="25" t="s">
        <v>23</v>
      </c>
      <c r="D184" s="25"/>
    </row>
    <row r="185" spans="1:6" ht="31.5" x14ac:dyDescent="0.25">
      <c r="A185" s="284"/>
      <c r="B185" s="279"/>
      <c r="C185" s="25" t="s">
        <v>102</v>
      </c>
      <c r="D185" s="248" t="s">
        <v>750</v>
      </c>
    </row>
    <row r="186" spans="1:6" ht="282.75" customHeight="1" x14ac:dyDescent="0.25">
      <c r="A186" s="282">
        <v>12</v>
      </c>
      <c r="B186" s="278" t="s">
        <v>107</v>
      </c>
      <c r="C186" s="25" t="s">
        <v>108</v>
      </c>
      <c r="D186" s="239" t="s">
        <v>748</v>
      </c>
    </row>
    <row r="187" spans="1:6" ht="330.75" x14ac:dyDescent="0.25">
      <c r="A187" s="283"/>
      <c r="B187" s="279"/>
      <c r="C187" s="25" t="s">
        <v>109</v>
      </c>
      <c r="D187" s="195" t="s">
        <v>707</v>
      </c>
    </row>
    <row r="188" spans="1:6" ht="31.5" x14ac:dyDescent="0.25">
      <c r="A188" s="283"/>
      <c r="B188" s="279"/>
      <c r="C188" s="25" t="s">
        <v>22</v>
      </c>
      <c r="D188" s="195" t="s">
        <v>708</v>
      </c>
    </row>
    <row r="189" spans="1:6" ht="61.5" customHeight="1" x14ac:dyDescent="0.25">
      <c r="A189" s="283"/>
      <c r="B189" s="279"/>
      <c r="C189" s="25" t="s">
        <v>23</v>
      </c>
      <c r="D189" s="195" t="s">
        <v>709</v>
      </c>
    </row>
    <row r="190" spans="1:6" ht="75" x14ac:dyDescent="0.25">
      <c r="A190" s="283"/>
      <c r="B190" s="279"/>
      <c r="C190" s="25" t="s">
        <v>110</v>
      </c>
      <c r="D190" s="206" t="s">
        <v>710</v>
      </c>
    </row>
    <row r="191" spans="1:6" ht="78.75" x14ac:dyDescent="0.25">
      <c r="A191" s="283"/>
      <c r="B191" s="279"/>
      <c r="C191" s="25" t="s">
        <v>111</v>
      </c>
      <c r="D191" s="195" t="s">
        <v>711</v>
      </c>
    </row>
    <row r="192" spans="1:6" ht="47.25" x14ac:dyDescent="0.25">
      <c r="A192" s="283"/>
      <c r="B192" s="279"/>
      <c r="C192" s="25" t="s">
        <v>112</v>
      </c>
      <c r="D192" s="207">
        <v>51</v>
      </c>
      <c r="F192" s="208"/>
    </row>
    <row r="193" spans="1:6" ht="78.75" x14ac:dyDescent="0.25">
      <c r="A193" s="283"/>
      <c r="B193" s="279"/>
      <c r="C193" s="25" t="s">
        <v>113</v>
      </c>
      <c r="D193" s="207">
        <v>91</v>
      </c>
      <c r="F193" s="208"/>
    </row>
    <row r="194" spans="1:6" ht="66" x14ac:dyDescent="0.25">
      <c r="A194" s="284"/>
      <c r="B194" s="285"/>
      <c r="C194" s="25" t="s">
        <v>114</v>
      </c>
      <c r="D194" s="250">
        <v>3.6</v>
      </c>
      <c r="F194" s="209"/>
    </row>
    <row r="195" spans="1:6" ht="31.5" customHeight="1" x14ac:dyDescent="0.25">
      <c r="A195" s="276" t="s">
        <v>115</v>
      </c>
      <c r="B195" s="278" t="s">
        <v>116</v>
      </c>
      <c r="C195" s="25" t="s">
        <v>108</v>
      </c>
      <c r="D195" s="25"/>
      <c r="F195" s="210"/>
    </row>
    <row r="196" spans="1:6" ht="31.5" x14ac:dyDescent="0.25">
      <c r="A196" s="277"/>
      <c r="B196" s="279"/>
      <c r="C196" s="25" t="s">
        <v>109</v>
      </c>
      <c r="D196" s="25"/>
    </row>
    <row r="197" spans="1:6" ht="15.75" x14ac:dyDescent="0.25">
      <c r="A197" s="277"/>
      <c r="B197" s="279"/>
      <c r="C197" s="25" t="s">
        <v>22</v>
      </c>
      <c r="D197" s="25"/>
    </row>
    <row r="198" spans="1:6" ht="15.75" x14ac:dyDescent="0.25">
      <c r="A198" s="277"/>
      <c r="B198" s="279"/>
      <c r="C198" s="25" t="s">
        <v>23</v>
      </c>
      <c r="D198" s="25"/>
    </row>
    <row r="199" spans="1:6" ht="15.75" x14ac:dyDescent="0.25">
      <c r="A199" s="277"/>
      <c r="B199" s="279"/>
      <c r="C199" s="25" t="s">
        <v>110</v>
      </c>
      <c r="D199" s="25"/>
    </row>
    <row r="200" spans="1:6" ht="44.25" x14ac:dyDescent="0.25">
      <c r="A200" s="277"/>
      <c r="B200" s="279"/>
      <c r="C200" s="25" t="s">
        <v>111</v>
      </c>
      <c r="D200" s="25"/>
    </row>
    <row r="201" spans="1:6" ht="47.25" x14ac:dyDescent="0.25">
      <c r="A201" s="277"/>
      <c r="B201" s="279"/>
      <c r="C201" s="25" t="s">
        <v>112</v>
      </c>
      <c r="D201" s="30"/>
    </row>
    <row r="202" spans="1:6" ht="78.75" x14ac:dyDescent="0.25">
      <c r="A202" s="277"/>
      <c r="B202" s="279"/>
      <c r="C202" s="25" t="s">
        <v>113</v>
      </c>
      <c r="D202" s="30"/>
    </row>
    <row r="203" spans="1:6" ht="66" x14ac:dyDescent="0.25">
      <c r="A203" s="277"/>
      <c r="B203" s="279"/>
      <c r="C203" s="27" t="s">
        <v>117</v>
      </c>
      <c r="D203" s="31"/>
    </row>
    <row r="204" spans="1:6" ht="173.25" x14ac:dyDescent="0.25">
      <c r="A204" s="280" t="s">
        <v>118</v>
      </c>
      <c r="B204" s="281" t="s">
        <v>119</v>
      </c>
      <c r="C204" s="25" t="s">
        <v>120</v>
      </c>
      <c r="D204" s="211" t="s">
        <v>712</v>
      </c>
      <c r="E204" s="12"/>
    </row>
    <row r="205" spans="1:6" ht="15.75" customHeight="1" x14ac:dyDescent="0.25">
      <c r="A205" s="280"/>
      <c r="B205" s="281"/>
      <c r="C205" s="25" t="s">
        <v>22</v>
      </c>
      <c r="D205" s="212">
        <v>45070</v>
      </c>
      <c r="E205" s="12"/>
    </row>
    <row r="206" spans="1:6" ht="15.75" x14ac:dyDescent="0.25">
      <c r="A206" s="280"/>
      <c r="B206" s="281"/>
      <c r="C206" s="25" t="s">
        <v>23</v>
      </c>
      <c r="D206" s="211" t="s">
        <v>713</v>
      </c>
    </row>
    <row r="207" spans="1:6" ht="409.5" x14ac:dyDescent="0.25">
      <c r="A207" s="280"/>
      <c r="B207" s="281"/>
      <c r="C207" s="25" t="s">
        <v>121</v>
      </c>
      <c r="D207" s="189" t="s">
        <v>714</v>
      </c>
    </row>
    <row r="208" spans="1:6" ht="38.25" customHeight="1" x14ac:dyDescent="0.25">
      <c r="A208" s="280"/>
      <c r="B208" s="281"/>
      <c r="C208" s="25" t="s">
        <v>122</v>
      </c>
      <c r="D208" s="240" t="s">
        <v>749</v>
      </c>
    </row>
    <row r="209" spans="1:4" ht="15" customHeight="1" x14ac:dyDescent="0.25">
      <c r="A209" s="35" t="s">
        <v>123</v>
      </c>
      <c r="B209" s="36"/>
    </row>
    <row r="210" spans="1:4" x14ac:dyDescent="0.25">
      <c r="A210" s="35" t="s">
        <v>124</v>
      </c>
    </row>
    <row r="211" spans="1:4" x14ac:dyDescent="0.25">
      <c r="A211" s="37" t="s">
        <v>125</v>
      </c>
    </row>
    <row r="212" spans="1:4" x14ac:dyDescent="0.25">
      <c r="A212" s="10" t="s">
        <v>126</v>
      </c>
      <c r="C212" s="10"/>
      <c r="D212" s="10"/>
    </row>
    <row r="213" spans="1:4" x14ac:dyDescent="0.25">
      <c r="A213" s="10" t="s">
        <v>127</v>
      </c>
      <c r="C213" s="10"/>
      <c r="D213" s="10"/>
    </row>
  </sheetData>
  <mergeCells count="75">
    <mergeCell ref="A1:D1"/>
    <mergeCell ref="A2:D2"/>
    <mergeCell ref="A4:A5"/>
    <mergeCell ref="B4:B5"/>
    <mergeCell ref="C4:C5"/>
    <mergeCell ref="A8:A11"/>
    <mergeCell ref="B8:B11"/>
    <mergeCell ref="A12:A19"/>
    <mergeCell ref="B12:B19"/>
    <mergeCell ref="A20:A27"/>
    <mergeCell ref="B20:B27"/>
    <mergeCell ref="A28:A33"/>
    <mergeCell ref="B28:B33"/>
    <mergeCell ref="A34:A42"/>
    <mergeCell ref="B34:B42"/>
    <mergeCell ref="A43:A48"/>
    <mergeCell ref="B43:B48"/>
    <mergeCell ref="A53:A60"/>
    <mergeCell ref="B53:B60"/>
    <mergeCell ref="A61:A68"/>
    <mergeCell ref="B61:B68"/>
    <mergeCell ref="A69:A76"/>
    <mergeCell ref="B69:B76"/>
    <mergeCell ref="A77:A84"/>
    <mergeCell ref="B77:B84"/>
    <mergeCell ref="A85:A92"/>
    <mergeCell ref="B85:B92"/>
    <mergeCell ref="A93:A96"/>
    <mergeCell ref="B93:B96"/>
    <mergeCell ref="A98:A101"/>
    <mergeCell ref="B98:B101"/>
    <mergeCell ref="A102:A105"/>
    <mergeCell ref="B102:B105"/>
    <mergeCell ref="A106:A109"/>
    <mergeCell ref="B106:B109"/>
    <mergeCell ref="A110:A113"/>
    <mergeCell ref="B110:B113"/>
    <mergeCell ref="A114:A117"/>
    <mergeCell ref="B114:B117"/>
    <mergeCell ref="A119:A121"/>
    <mergeCell ref="B119:B121"/>
    <mergeCell ref="A122:A124"/>
    <mergeCell ref="B122:B124"/>
    <mergeCell ref="A125:A127"/>
    <mergeCell ref="B125:B127"/>
    <mergeCell ref="A128:A130"/>
    <mergeCell ref="B128:B130"/>
    <mergeCell ref="A131:A133"/>
    <mergeCell ref="B131:B133"/>
    <mergeCell ref="A135:A137"/>
    <mergeCell ref="B135:B137"/>
    <mergeCell ref="A138:A140"/>
    <mergeCell ref="B138:B140"/>
    <mergeCell ref="A141:A143"/>
    <mergeCell ref="B141:B143"/>
    <mergeCell ref="A144:A146"/>
    <mergeCell ref="B144:B146"/>
    <mergeCell ref="A147:A149"/>
    <mergeCell ref="B147:B149"/>
    <mergeCell ref="A151:A157"/>
    <mergeCell ref="B151:B157"/>
    <mergeCell ref="A158:A164"/>
    <mergeCell ref="B158:B164"/>
    <mergeCell ref="A165:A171"/>
    <mergeCell ref="B165:B171"/>
    <mergeCell ref="A195:A203"/>
    <mergeCell ref="B195:B203"/>
    <mergeCell ref="A204:A208"/>
    <mergeCell ref="B204:B208"/>
    <mergeCell ref="A172:A178"/>
    <mergeCell ref="B172:B178"/>
    <mergeCell ref="A179:A185"/>
    <mergeCell ref="B179:B185"/>
    <mergeCell ref="A186:A194"/>
    <mergeCell ref="B186:B194"/>
  </mergeCells>
  <dataValidations count="1">
    <dataValidation type="list" allowBlank="1" showInputMessage="1" showErrorMessage="1" sqref="D5">
      <formula1>Период</formula1>
    </dataValidation>
  </dataValidations>
  <hyperlinks>
    <hyperlink ref="D27" r:id="rId1" display="mailto:econ@ugorsk.ru"/>
    <hyperlink ref="D94" r:id="rId2" display="http://adm.ugorsk.ru/nko/"/>
    <hyperlink ref="D101" r:id="rId3" display="http://adm.ugorsk.ru/regulatory/zakon/4187/86301/"/>
    <hyperlink ref="D105" r:id="rId4" display="http://adm.ugorsk.ru/documents/econ/%D0%9F%D0%B5%D1%80%D0%B5%D1%87%D0%B5%D0%BD%D1%8C %D1%83%D1%81%D0%BB%D1%83%D0%B3  -%D0%BD%D0%B0 01.01.2020.xlsx"/>
    <hyperlink ref="D109" r:id="rId5" display="http://adm.ugorsk.ru/documents/econ/%D0%9F%D0%B5%D1%80%D0%B5%D1%87%D0%B5%D0%BD%D1%8C %D1%83%D1%81%D0%BB%D1%83%D0%B3  -%D0%BD%D0%B0 01.01.2020.xlsx"/>
    <hyperlink ref="D117" r:id="rId6" display="http://adm.ugorsk.ru/documents/econ/%D0%9F%D0%B5%D1%80%D0%B5%D1%87%D0%B5%D0%BD%D1%8C %D1%83%D1%81%D0%BB%D1%83%D0%B3  -%D0%BD%D0%B0 01.01.2020.xlsx"/>
    <hyperlink ref="D150" r:id="rId7"/>
    <hyperlink ref="D190" r:id="rId8" display="http://bibl-ugorsk.ru/nko/ _x000a_"/>
    <hyperlink ref="D164" r:id="rId9"/>
    <hyperlink ref="D171" r:id="rId10"/>
    <hyperlink ref="D185" r:id="rId11"/>
    <hyperlink ref="D96" r:id="rId12"/>
    <hyperlink ref="D157" r:id="rId13"/>
    <hyperlink ref="D178" r:id="rId14"/>
  </hyperlinks>
  <pageMargins left="0.39370078740157477" right="0.39370078740157477" top="0.59055118110236249" bottom="0.39370078740157477" header="0.31496062992125984" footer="0.31496062992125984"/>
  <pageSetup paperSize="9" scale="91" fitToHeight="0" orientation="landscape"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E102"/>
  <sheetViews>
    <sheetView zoomScale="70" workbookViewId="0">
      <pane ySplit="7" topLeftCell="A8" activePane="bottomLeft" state="frozen"/>
      <selection activeCell="J80" sqref="J80"/>
      <selection pane="bottomLeft" activeCell="D11" sqref="D11:D14"/>
    </sheetView>
  </sheetViews>
  <sheetFormatPr defaultRowHeight="15" x14ac:dyDescent="0.25"/>
  <cols>
    <col min="1" max="1" width="7" style="38" customWidth="1"/>
    <col min="2" max="2" width="74.85546875" style="38" customWidth="1"/>
    <col min="3" max="3" width="20.7109375" style="38" customWidth="1"/>
    <col min="4" max="5" width="12.7109375" style="38" customWidth="1"/>
    <col min="6" max="6" width="13.42578125" style="38" customWidth="1"/>
    <col min="7" max="7" width="9.85546875" style="38" customWidth="1"/>
    <col min="8" max="8" width="10" style="38" customWidth="1"/>
    <col min="9" max="9" width="10.140625" style="38" customWidth="1"/>
    <col min="10" max="11" width="10.42578125" style="38" customWidth="1"/>
    <col min="12" max="12" width="10.140625" style="38" customWidth="1"/>
    <col min="13" max="14" width="10" style="38" customWidth="1"/>
    <col min="15" max="15" width="10.42578125" style="38" customWidth="1"/>
    <col min="16" max="16" width="10.28515625" style="38" customWidth="1"/>
    <col min="17" max="17" width="10.140625" style="38" customWidth="1"/>
    <col min="18" max="16384" width="9.140625" style="38"/>
  </cols>
  <sheetData>
    <row r="1" spans="1:5" s="39" customFormat="1" ht="17.25" x14ac:dyDescent="0.25">
      <c r="A1" s="317" t="s">
        <v>128</v>
      </c>
      <c r="B1" s="317"/>
      <c r="C1" s="317"/>
      <c r="D1" s="317"/>
      <c r="E1" s="317"/>
    </row>
    <row r="2" spans="1:5" s="39" customFormat="1" ht="17.25" x14ac:dyDescent="0.25">
      <c r="A2" s="317" t="s">
        <v>129</v>
      </c>
      <c r="B2" s="317"/>
      <c r="C2" s="317"/>
      <c r="D2" s="317"/>
      <c r="E2" s="317"/>
    </row>
    <row r="4" spans="1:5" ht="15.75" x14ac:dyDescent="0.25">
      <c r="A4" s="302" t="s">
        <v>12</v>
      </c>
      <c r="B4" s="302" t="s">
        <v>130</v>
      </c>
      <c r="C4" s="302" t="s">
        <v>131</v>
      </c>
      <c r="D4" s="302" t="s">
        <v>132</v>
      </c>
      <c r="E4" s="302"/>
    </row>
    <row r="5" spans="1:5" ht="15.75" x14ac:dyDescent="0.25">
      <c r="A5" s="302"/>
      <c r="B5" s="302"/>
      <c r="C5" s="302"/>
      <c r="D5" s="302" t="s">
        <v>133</v>
      </c>
      <c r="E5" s="40" t="s">
        <v>134</v>
      </c>
    </row>
    <row r="6" spans="1:5" ht="15.75" x14ac:dyDescent="0.25">
      <c r="A6" s="302"/>
      <c r="B6" s="302"/>
      <c r="C6" s="302"/>
      <c r="D6" s="302"/>
      <c r="E6" s="41">
        <v>45292</v>
      </c>
    </row>
    <row r="7" spans="1:5" ht="15.75" x14ac:dyDescent="0.25">
      <c r="A7" s="40">
        <v>1</v>
      </c>
      <c r="B7" s="40">
        <v>2</v>
      </c>
      <c r="C7" s="40">
        <v>3</v>
      </c>
      <c r="D7" s="40">
        <v>4</v>
      </c>
      <c r="E7" s="40">
        <v>5</v>
      </c>
    </row>
    <row r="8" spans="1:5" ht="63" x14ac:dyDescent="0.25">
      <c r="A8" s="304" t="s">
        <v>17</v>
      </c>
      <c r="B8" s="42" t="s">
        <v>135</v>
      </c>
      <c r="C8" s="305" t="s">
        <v>136</v>
      </c>
      <c r="D8" s="315">
        <f>SUM(D10:D14)</f>
        <v>20</v>
      </c>
      <c r="E8" s="315" t="s">
        <v>137</v>
      </c>
    </row>
    <row r="9" spans="1:5" ht="15.75" x14ac:dyDescent="0.25">
      <c r="A9" s="304"/>
      <c r="B9" s="42" t="s">
        <v>138</v>
      </c>
      <c r="C9" s="305"/>
      <c r="D9" s="315"/>
      <c r="E9" s="315"/>
    </row>
    <row r="10" spans="1:5" ht="15.75" x14ac:dyDescent="0.25">
      <c r="A10" s="43" t="s">
        <v>139</v>
      </c>
      <c r="B10" s="44" t="s">
        <v>55</v>
      </c>
      <c r="C10" s="40" t="s">
        <v>136</v>
      </c>
      <c r="D10" s="45"/>
      <c r="E10" s="46" t="s">
        <v>137</v>
      </c>
    </row>
    <row r="11" spans="1:5" ht="15.75" x14ac:dyDescent="0.25">
      <c r="A11" s="43" t="s">
        <v>140</v>
      </c>
      <c r="B11" s="44" t="s">
        <v>61</v>
      </c>
      <c r="C11" s="40" t="s">
        <v>136</v>
      </c>
      <c r="D11" s="45">
        <v>8</v>
      </c>
      <c r="E11" s="46" t="s">
        <v>137</v>
      </c>
    </row>
    <row r="12" spans="1:5" ht="15.75" x14ac:dyDescent="0.25">
      <c r="A12" s="43" t="s">
        <v>141</v>
      </c>
      <c r="B12" s="44" t="s">
        <v>64</v>
      </c>
      <c r="C12" s="40" t="s">
        <v>136</v>
      </c>
      <c r="D12" s="45">
        <v>6</v>
      </c>
      <c r="E12" s="46" t="s">
        <v>137</v>
      </c>
    </row>
    <row r="13" spans="1:5" ht="15.75" x14ac:dyDescent="0.25">
      <c r="A13" s="43" t="s">
        <v>142</v>
      </c>
      <c r="B13" s="44" t="s">
        <v>67</v>
      </c>
      <c r="C13" s="40" t="s">
        <v>136</v>
      </c>
      <c r="D13" s="45"/>
      <c r="E13" s="46" t="s">
        <v>137</v>
      </c>
    </row>
    <row r="14" spans="1:5" ht="15.75" x14ac:dyDescent="0.25">
      <c r="A14" s="43" t="s">
        <v>143</v>
      </c>
      <c r="B14" s="44" t="s">
        <v>70</v>
      </c>
      <c r="C14" s="40" t="s">
        <v>136</v>
      </c>
      <c r="D14" s="45">
        <v>6</v>
      </c>
      <c r="E14" s="46" t="s">
        <v>137</v>
      </c>
    </row>
    <row r="15" spans="1:5" ht="15.75" x14ac:dyDescent="0.25">
      <c r="A15" s="316" t="s">
        <v>144</v>
      </c>
      <c r="B15" s="316"/>
      <c r="C15" s="316"/>
      <c r="D15" s="316"/>
      <c r="E15" s="316"/>
    </row>
    <row r="16" spans="1:5" ht="50.25" x14ac:dyDescent="0.25">
      <c r="A16" s="310" t="s">
        <v>145</v>
      </c>
      <c r="B16" s="47" t="s">
        <v>146</v>
      </c>
      <c r="C16" s="311" t="s">
        <v>136</v>
      </c>
      <c r="D16" s="313">
        <f>SUM(D18:D22)</f>
        <v>10</v>
      </c>
      <c r="E16" s="313">
        <f>SUM(E18:E22)</f>
        <v>8</v>
      </c>
    </row>
    <row r="17" spans="1:5" ht="15.75" x14ac:dyDescent="0.25">
      <c r="A17" s="310"/>
      <c r="B17" s="47" t="s">
        <v>138</v>
      </c>
      <c r="C17" s="311"/>
      <c r="D17" s="313"/>
      <c r="E17" s="313"/>
    </row>
    <row r="18" spans="1:5" ht="15.75" x14ac:dyDescent="0.25">
      <c r="A18" s="43" t="s">
        <v>147</v>
      </c>
      <c r="B18" s="44" t="s">
        <v>55</v>
      </c>
      <c r="C18" s="40" t="s">
        <v>136</v>
      </c>
      <c r="D18" s="46">
        <f>'V Перечень услуг'!C18</f>
        <v>0</v>
      </c>
      <c r="E18" s="46">
        <f>'V Перечень услуг'!D18</f>
        <v>0</v>
      </c>
    </row>
    <row r="19" spans="1:5" ht="15.75" x14ac:dyDescent="0.25">
      <c r="A19" s="43" t="s">
        <v>148</v>
      </c>
      <c r="B19" s="44" t="s">
        <v>61</v>
      </c>
      <c r="C19" s="40" t="s">
        <v>136</v>
      </c>
      <c r="D19" s="46">
        <f>'V Перечень услуг'!C28</f>
        <v>7</v>
      </c>
      <c r="E19" s="46">
        <f>'V Перечень услуг'!D28</f>
        <v>5</v>
      </c>
    </row>
    <row r="20" spans="1:5" ht="15.75" x14ac:dyDescent="0.25">
      <c r="A20" s="43" t="s">
        <v>149</v>
      </c>
      <c r="B20" s="44" t="s">
        <v>64</v>
      </c>
      <c r="C20" s="40" t="s">
        <v>136</v>
      </c>
      <c r="D20" s="46">
        <f>'V Перечень услуг'!C32</f>
        <v>1</v>
      </c>
      <c r="E20" s="46">
        <f>'V Перечень услуг'!D32</f>
        <v>1</v>
      </c>
    </row>
    <row r="21" spans="1:5" ht="15.75" x14ac:dyDescent="0.25">
      <c r="A21" s="43" t="s">
        <v>150</v>
      </c>
      <c r="B21" s="44" t="s">
        <v>67</v>
      </c>
      <c r="C21" s="40" t="s">
        <v>136</v>
      </c>
      <c r="D21" s="46">
        <f>'V Перечень услуг'!C36</f>
        <v>0</v>
      </c>
      <c r="E21" s="46">
        <f>'V Перечень услуг'!D36</f>
        <v>0</v>
      </c>
    </row>
    <row r="22" spans="1:5" ht="15.75" x14ac:dyDescent="0.25">
      <c r="A22" s="43" t="s">
        <v>151</v>
      </c>
      <c r="B22" s="44" t="s">
        <v>70</v>
      </c>
      <c r="C22" s="40" t="s">
        <v>136</v>
      </c>
      <c r="D22" s="46">
        <f>'V Перечень услуг'!C42</f>
        <v>2</v>
      </c>
      <c r="E22" s="46">
        <f>'V Перечень услуг'!D42</f>
        <v>2</v>
      </c>
    </row>
    <row r="23" spans="1:5" ht="107.25" x14ac:dyDescent="0.25">
      <c r="A23" s="304" t="s">
        <v>152</v>
      </c>
      <c r="B23" s="42" t="s">
        <v>153</v>
      </c>
      <c r="C23" s="305" t="s">
        <v>154</v>
      </c>
      <c r="D23" s="314">
        <f>SUM(D25:D29)</f>
        <v>2332.1999999999998</v>
      </c>
      <c r="E23" s="314">
        <f>SUM(E25:E29)</f>
        <v>2328.7999999999997</v>
      </c>
    </row>
    <row r="24" spans="1:5" ht="15.75" x14ac:dyDescent="0.25">
      <c r="A24" s="304"/>
      <c r="B24" s="42" t="s">
        <v>138</v>
      </c>
      <c r="C24" s="305"/>
      <c r="D24" s="314"/>
      <c r="E24" s="314"/>
    </row>
    <row r="25" spans="1:5" ht="15.75" x14ac:dyDescent="0.25">
      <c r="A25" s="43" t="s">
        <v>155</v>
      </c>
      <c r="B25" s="44" t="s">
        <v>55</v>
      </c>
      <c r="C25" s="40" t="s">
        <v>154</v>
      </c>
      <c r="D25" s="31"/>
      <c r="E25" s="48">
        <f>'IV Механизмы передачи'!B16</f>
        <v>0</v>
      </c>
    </row>
    <row r="26" spans="1:5" ht="15.75" x14ac:dyDescent="0.25">
      <c r="A26" s="43" t="s">
        <v>156</v>
      </c>
      <c r="B26" s="44" t="s">
        <v>61</v>
      </c>
      <c r="C26" s="40" t="s">
        <v>154</v>
      </c>
      <c r="D26" s="31">
        <v>1854.1</v>
      </c>
      <c r="E26" s="48">
        <f>'IV Механизмы передачи'!B27</f>
        <v>1850.6999999999998</v>
      </c>
    </row>
    <row r="27" spans="1:5" ht="15.75" x14ac:dyDescent="0.25">
      <c r="A27" s="43" t="s">
        <v>157</v>
      </c>
      <c r="B27" s="44" t="s">
        <v>64</v>
      </c>
      <c r="C27" s="40" t="s">
        <v>154</v>
      </c>
      <c r="D27" s="31">
        <v>285.7</v>
      </c>
      <c r="E27" s="48">
        <f>'IV Механизмы передачи'!B38</f>
        <v>285.7</v>
      </c>
    </row>
    <row r="28" spans="1:5" ht="15.75" x14ac:dyDescent="0.25">
      <c r="A28" s="43" t="s">
        <v>158</v>
      </c>
      <c r="B28" s="44" t="s">
        <v>67</v>
      </c>
      <c r="C28" s="40" t="s">
        <v>154</v>
      </c>
      <c r="D28" s="31"/>
      <c r="E28" s="48">
        <f>'IV Механизмы передачи'!B49</f>
        <v>0</v>
      </c>
    </row>
    <row r="29" spans="1:5" ht="15.75" x14ac:dyDescent="0.25">
      <c r="A29" s="43" t="s">
        <v>159</v>
      </c>
      <c r="B29" s="44" t="s">
        <v>70</v>
      </c>
      <c r="C29" s="40" t="s">
        <v>154</v>
      </c>
      <c r="D29" s="31">
        <v>192.4</v>
      </c>
      <c r="E29" s="48">
        <f>'IV Механизмы передачи'!B60</f>
        <v>192.4</v>
      </c>
    </row>
    <row r="30" spans="1:5" ht="63" x14ac:dyDescent="0.25">
      <c r="A30" s="310" t="s">
        <v>160</v>
      </c>
      <c r="B30" s="47" t="s">
        <v>161</v>
      </c>
      <c r="C30" s="311" t="s">
        <v>154</v>
      </c>
      <c r="D30" s="312">
        <f>SUM(D33,D35,D37,D39,D41)</f>
        <v>58.500000000000007</v>
      </c>
      <c r="E30" s="312">
        <f>SUM(E33,E35,E37,E39,E41)</f>
        <v>57.7</v>
      </c>
    </row>
    <row r="31" spans="1:5" ht="15.75" x14ac:dyDescent="0.25">
      <c r="A31" s="310"/>
      <c r="B31" s="47" t="s">
        <v>138</v>
      </c>
      <c r="C31" s="311"/>
      <c r="D31" s="312"/>
      <c r="E31" s="312"/>
    </row>
    <row r="32" spans="1:5" ht="15.75" x14ac:dyDescent="0.25">
      <c r="A32" s="43"/>
      <c r="B32" s="49" t="s">
        <v>162</v>
      </c>
      <c r="C32" s="40" t="s">
        <v>154</v>
      </c>
      <c r="D32" s="50" t="s">
        <v>137</v>
      </c>
      <c r="E32" s="50">
        <f>SUM(E34,E36,E38,E40,E42)</f>
        <v>26.55</v>
      </c>
    </row>
    <row r="33" spans="1:5" ht="15.75" x14ac:dyDescent="0.25">
      <c r="A33" s="43" t="s">
        <v>163</v>
      </c>
      <c r="B33" s="44" t="s">
        <v>55</v>
      </c>
      <c r="C33" s="40" t="s">
        <v>154</v>
      </c>
      <c r="D33" s="31"/>
      <c r="E33" s="50">
        <f>'IV Механизмы передачи'!C18</f>
        <v>0</v>
      </c>
    </row>
    <row r="34" spans="1:5" ht="15.75" x14ac:dyDescent="0.25">
      <c r="A34" s="43"/>
      <c r="B34" s="49" t="s">
        <v>162</v>
      </c>
      <c r="C34" s="40" t="s">
        <v>154</v>
      </c>
      <c r="D34" s="50" t="s">
        <v>137</v>
      </c>
      <c r="E34" s="50">
        <f>'IV Механизмы передачи'!D18</f>
        <v>0</v>
      </c>
    </row>
    <row r="35" spans="1:5" ht="15.75" x14ac:dyDescent="0.25">
      <c r="A35" s="43" t="s">
        <v>164</v>
      </c>
      <c r="B35" s="44" t="s">
        <v>61</v>
      </c>
      <c r="C35" s="40" t="s">
        <v>154</v>
      </c>
      <c r="D35" s="31">
        <v>57.7</v>
      </c>
      <c r="E35" s="50">
        <f>'IV Механизмы передачи'!C29</f>
        <v>56.9</v>
      </c>
    </row>
    <row r="36" spans="1:5" ht="15.75" x14ac:dyDescent="0.25">
      <c r="A36" s="43"/>
      <c r="B36" s="49" t="s">
        <v>162</v>
      </c>
      <c r="C36" s="40" t="s">
        <v>154</v>
      </c>
      <c r="D36" s="50" t="s">
        <v>137</v>
      </c>
      <c r="E36" s="50">
        <f>'IV Механизмы передачи'!D29</f>
        <v>25.75</v>
      </c>
    </row>
    <row r="37" spans="1:5" ht="15.75" x14ac:dyDescent="0.25">
      <c r="A37" s="43" t="s">
        <v>165</v>
      </c>
      <c r="B37" s="44" t="s">
        <v>64</v>
      </c>
      <c r="C37" s="40" t="s">
        <v>154</v>
      </c>
      <c r="D37" s="31">
        <v>0.2</v>
      </c>
      <c r="E37" s="50">
        <f>'IV Механизмы передачи'!C40</f>
        <v>0.2</v>
      </c>
    </row>
    <row r="38" spans="1:5" ht="15.75" x14ac:dyDescent="0.25">
      <c r="A38" s="43"/>
      <c r="B38" s="49" t="s">
        <v>162</v>
      </c>
      <c r="C38" s="40" t="s">
        <v>154</v>
      </c>
      <c r="D38" s="50" t="s">
        <v>137</v>
      </c>
      <c r="E38" s="50">
        <f>'IV Механизмы передачи'!D40</f>
        <v>0.2</v>
      </c>
    </row>
    <row r="39" spans="1:5" ht="15.75" x14ac:dyDescent="0.25">
      <c r="A39" s="43" t="s">
        <v>166</v>
      </c>
      <c r="B39" s="44" t="s">
        <v>67</v>
      </c>
      <c r="C39" s="40" t="s">
        <v>154</v>
      </c>
      <c r="D39" s="31"/>
      <c r="E39" s="50">
        <f>'IV Механизмы передачи'!C51</f>
        <v>0</v>
      </c>
    </row>
    <row r="40" spans="1:5" ht="15.75" x14ac:dyDescent="0.25">
      <c r="A40" s="43"/>
      <c r="B40" s="49" t="s">
        <v>162</v>
      </c>
      <c r="C40" s="40" t="s">
        <v>154</v>
      </c>
      <c r="D40" s="50" t="s">
        <v>137</v>
      </c>
      <c r="E40" s="50">
        <f>'IV Механизмы передачи'!D51</f>
        <v>0</v>
      </c>
    </row>
    <row r="41" spans="1:5" ht="15.75" x14ac:dyDescent="0.25">
      <c r="A41" s="43" t="s">
        <v>167</v>
      </c>
      <c r="B41" s="44" t="s">
        <v>70</v>
      </c>
      <c r="C41" s="40" t="s">
        <v>154</v>
      </c>
      <c r="D41" s="31">
        <v>0.6</v>
      </c>
      <c r="E41" s="50">
        <f>'IV Механизмы передачи'!C62</f>
        <v>0.6</v>
      </c>
    </row>
    <row r="42" spans="1:5" ht="15.75" x14ac:dyDescent="0.25">
      <c r="A42" s="43"/>
      <c r="B42" s="49" t="s">
        <v>162</v>
      </c>
      <c r="C42" s="40" t="s">
        <v>154</v>
      </c>
      <c r="D42" s="50" t="s">
        <v>137</v>
      </c>
      <c r="E42" s="50">
        <f>'IV Механизмы передачи'!D62</f>
        <v>0.6</v>
      </c>
    </row>
    <row r="43" spans="1:5" ht="107.25" x14ac:dyDescent="0.25">
      <c r="A43" s="307" t="s">
        <v>168</v>
      </c>
      <c r="B43" s="51" t="s">
        <v>169</v>
      </c>
      <c r="C43" s="308" t="s">
        <v>154</v>
      </c>
      <c r="D43" s="309">
        <f>SUM(D46,D48,D50,D52,D54)</f>
        <v>27.1</v>
      </c>
      <c r="E43" s="309">
        <f>SUM(E46,E48,E50,E52,E54)</f>
        <v>27.1</v>
      </c>
    </row>
    <row r="44" spans="1:5" ht="15.75" x14ac:dyDescent="0.25">
      <c r="A44" s="307"/>
      <c r="B44" s="52" t="s">
        <v>138</v>
      </c>
      <c r="C44" s="308"/>
      <c r="D44" s="309"/>
      <c r="E44" s="309"/>
    </row>
    <row r="45" spans="1:5" ht="15.75" x14ac:dyDescent="0.25">
      <c r="A45" s="43"/>
      <c r="B45" s="49" t="s">
        <v>162</v>
      </c>
      <c r="C45" s="40" t="s">
        <v>154</v>
      </c>
      <c r="D45" s="50" t="s">
        <v>137</v>
      </c>
      <c r="E45" s="50">
        <f>SUM(E47,E49,E51,E53,E55)</f>
        <v>3.2500000000000004</v>
      </c>
    </row>
    <row r="46" spans="1:5" ht="15.75" x14ac:dyDescent="0.25">
      <c r="A46" s="43" t="s">
        <v>170</v>
      </c>
      <c r="B46" s="44" t="s">
        <v>55</v>
      </c>
      <c r="C46" s="40" t="s">
        <v>154</v>
      </c>
      <c r="D46" s="31"/>
      <c r="E46" s="50">
        <f>'IV Механизмы передачи'!B17</f>
        <v>0</v>
      </c>
    </row>
    <row r="47" spans="1:5" ht="15.75" x14ac:dyDescent="0.25">
      <c r="A47" s="43"/>
      <c r="B47" s="49" t="s">
        <v>162</v>
      </c>
      <c r="C47" s="40" t="s">
        <v>154</v>
      </c>
      <c r="D47" s="50" t="s">
        <v>137</v>
      </c>
      <c r="E47" s="50">
        <f>'IV Механизмы передачи'!D17</f>
        <v>0</v>
      </c>
    </row>
    <row r="48" spans="1:5" ht="15.75" x14ac:dyDescent="0.25">
      <c r="A48" s="43" t="s">
        <v>171</v>
      </c>
      <c r="B48" s="44" t="s">
        <v>61</v>
      </c>
      <c r="C48" s="40" t="s">
        <v>154</v>
      </c>
      <c r="D48" s="31">
        <v>26.3</v>
      </c>
      <c r="E48" s="50">
        <f>'IV Механизмы передачи'!B28</f>
        <v>26.3</v>
      </c>
    </row>
    <row r="49" spans="1:5" ht="15.75" x14ac:dyDescent="0.25">
      <c r="A49" s="43"/>
      <c r="B49" s="49" t="s">
        <v>162</v>
      </c>
      <c r="C49" s="40" t="s">
        <v>154</v>
      </c>
      <c r="D49" s="50" t="s">
        <v>137</v>
      </c>
      <c r="E49" s="50">
        <f>'IV Механизмы передачи'!D28</f>
        <v>2.4500000000000002</v>
      </c>
    </row>
    <row r="50" spans="1:5" ht="15.75" x14ac:dyDescent="0.25">
      <c r="A50" s="43" t="s">
        <v>172</v>
      </c>
      <c r="B50" s="44" t="s">
        <v>64</v>
      </c>
      <c r="C50" s="40" t="s">
        <v>154</v>
      </c>
      <c r="D50" s="31">
        <v>0.2</v>
      </c>
      <c r="E50" s="50">
        <f>'IV Механизмы передачи'!B39</f>
        <v>0.2</v>
      </c>
    </row>
    <row r="51" spans="1:5" ht="15.75" x14ac:dyDescent="0.25">
      <c r="A51" s="43"/>
      <c r="B51" s="49" t="s">
        <v>162</v>
      </c>
      <c r="C51" s="40" t="s">
        <v>154</v>
      </c>
      <c r="D51" s="50" t="s">
        <v>137</v>
      </c>
      <c r="E51" s="50">
        <f>'IV Механизмы передачи'!D39</f>
        <v>0.2</v>
      </c>
    </row>
    <row r="52" spans="1:5" ht="15.75" x14ac:dyDescent="0.25">
      <c r="A52" s="43" t="s">
        <v>173</v>
      </c>
      <c r="B52" s="44" t="s">
        <v>67</v>
      </c>
      <c r="C52" s="40" t="s">
        <v>154</v>
      </c>
      <c r="D52" s="31"/>
      <c r="E52" s="50">
        <f>'IV Механизмы передачи'!B50</f>
        <v>0</v>
      </c>
    </row>
    <row r="53" spans="1:5" ht="15.75" x14ac:dyDescent="0.25">
      <c r="A53" s="43"/>
      <c r="B53" s="49" t="s">
        <v>162</v>
      </c>
      <c r="C53" s="40" t="s">
        <v>154</v>
      </c>
      <c r="D53" s="50" t="s">
        <v>137</v>
      </c>
      <c r="E53" s="50">
        <f>'IV Механизмы передачи'!D50</f>
        <v>0</v>
      </c>
    </row>
    <row r="54" spans="1:5" ht="15.75" x14ac:dyDescent="0.25">
      <c r="A54" s="43" t="s">
        <v>174</v>
      </c>
      <c r="B54" s="44" t="s">
        <v>70</v>
      </c>
      <c r="C54" s="40" t="s">
        <v>154</v>
      </c>
      <c r="D54" s="31">
        <v>0.6</v>
      </c>
      <c r="E54" s="50">
        <f>'IV Механизмы передачи'!B61</f>
        <v>0.6</v>
      </c>
    </row>
    <row r="55" spans="1:5" ht="15.75" x14ac:dyDescent="0.25">
      <c r="A55" s="43"/>
      <c r="B55" s="49" t="s">
        <v>162</v>
      </c>
      <c r="C55" s="40" t="s">
        <v>154</v>
      </c>
      <c r="D55" s="50" t="s">
        <v>137</v>
      </c>
      <c r="E55" s="50">
        <f>'IV Механизмы передачи'!D61</f>
        <v>0.6</v>
      </c>
    </row>
    <row r="56" spans="1:5" ht="110.25" x14ac:dyDescent="0.25">
      <c r="A56" s="304" t="s">
        <v>175</v>
      </c>
      <c r="B56" s="42" t="s">
        <v>176</v>
      </c>
      <c r="C56" s="305" t="s">
        <v>177</v>
      </c>
      <c r="D56" s="306">
        <f>IF(D23&gt;0,D30/D23%,0)</f>
        <v>2.5083612040133785</v>
      </c>
      <c r="E56" s="306">
        <f>IF(E23&gt;0,E30/E23%,0)</f>
        <v>2.4776709034695985</v>
      </c>
    </row>
    <row r="57" spans="1:5" ht="15.75" x14ac:dyDescent="0.25">
      <c r="A57" s="304"/>
      <c r="B57" s="42" t="s">
        <v>138</v>
      </c>
      <c r="C57" s="305"/>
      <c r="D57" s="306"/>
      <c r="E57" s="306"/>
    </row>
    <row r="58" spans="1:5" ht="15.75" x14ac:dyDescent="0.25">
      <c r="A58" s="43"/>
      <c r="B58" s="49" t="s">
        <v>162</v>
      </c>
      <c r="C58" s="40" t="s">
        <v>177</v>
      </c>
      <c r="D58" s="50" t="s">
        <v>137</v>
      </c>
      <c r="E58" s="50">
        <f>IF(E23&gt;0,E32/E23%,0)</f>
        <v>1.1400721401580214</v>
      </c>
    </row>
    <row r="59" spans="1:5" ht="15.75" x14ac:dyDescent="0.25">
      <c r="A59" s="43" t="s">
        <v>54</v>
      </c>
      <c r="B59" s="44" t="s">
        <v>55</v>
      </c>
      <c r="C59" s="40" t="s">
        <v>177</v>
      </c>
      <c r="D59" s="50">
        <f>IF(D25&gt;0,D33/D25%,0)</f>
        <v>0</v>
      </c>
      <c r="E59" s="50">
        <f>IF(E25&gt;0,E33/E25%,0)</f>
        <v>0</v>
      </c>
    </row>
    <row r="60" spans="1:5" ht="15.75" x14ac:dyDescent="0.25">
      <c r="A60" s="43"/>
      <c r="B60" s="49" t="s">
        <v>162</v>
      </c>
      <c r="C60" s="40" t="s">
        <v>177</v>
      </c>
      <c r="D60" s="50" t="s">
        <v>137</v>
      </c>
      <c r="E60" s="50">
        <f t="shared" ref="E60:E61" si="0">IF(E25&gt;0,E34/E25%,0)</f>
        <v>0</v>
      </c>
    </row>
    <row r="61" spans="1:5" ht="15.75" x14ac:dyDescent="0.25">
      <c r="A61" s="43" t="s">
        <v>60</v>
      </c>
      <c r="B61" s="44" t="s">
        <v>61</v>
      </c>
      <c r="C61" s="40" t="s">
        <v>177</v>
      </c>
      <c r="D61" s="50">
        <f>IF(D26&gt;0,D35/D26%,0)</f>
        <v>3.1120220052855836</v>
      </c>
      <c r="E61" s="50">
        <f t="shared" si="0"/>
        <v>3.0745123466796351</v>
      </c>
    </row>
    <row r="62" spans="1:5" ht="15.75" x14ac:dyDescent="0.25">
      <c r="A62" s="43"/>
      <c r="B62" s="49" t="s">
        <v>162</v>
      </c>
      <c r="C62" s="40" t="s">
        <v>177</v>
      </c>
      <c r="D62" s="50" t="s">
        <v>137</v>
      </c>
      <c r="E62" s="50">
        <f t="shared" ref="E62:E63" si="1">IF(E26&gt;0,E36/E26%,0)</f>
        <v>1.391365429297023</v>
      </c>
    </row>
    <row r="63" spans="1:5" ht="15.75" x14ac:dyDescent="0.25">
      <c r="A63" s="43" t="s">
        <v>63</v>
      </c>
      <c r="B63" s="44" t="s">
        <v>64</v>
      </c>
      <c r="C63" s="40" t="s">
        <v>177</v>
      </c>
      <c r="D63" s="50">
        <f>IF(D27&gt;0,D37/D27%,0)</f>
        <v>7.0003500175008754E-2</v>
      </c>
      <c r="E63" s="50">
        <f t="shared" si="1"/>
        <v>7.0003500175008754E-2</v>
      </c>
    </row>
    <row r="64" spans="1:5" ht="15.75" x14ac:dyDescent="0.25">
      <c r="A64" s="43"/>
      <c r="B64" s="49" t="s">
        <v>162</v>
      </c>
      <c r="C64" s="40" t="s">
        <v>177</v>
      </c>
      <c r="D64" s="50" t="s">
        <v>137</v>
      </c>
      <c r="E64" s="50">
        <f t="shared" ref="E64:E65" si="2">IF(E27&gt;0,E38/E27%,0)</f>
        <v>7.0003500175008754E-2</v>
      </c>
    </row>
    <row r="65" spans="1:5" ht="15.75" x14ac:dyDescent="0.25">
      <c r="A65" s="43" t="s">
        <v>66</v>
      </c>
      <c r="B65" s="44" t="s">
        <v>67</v>
      </c>
      <c r="C65" s="40" t="s">
        <v>177</v>
      </c>
      <c r="D65" s="50">
        <f>IF(D28&gt;0,D39/D28%,0)</f>
        <v>0</v>
      </c>
      <c r="E65" s="50">
        <f t="shared" si="2"/>
        <v>0</v>
      </c>
    </row>
    <row r="66" spans="1:5" ht="15.75" x14ac:dyDescent="0.25">
      <c r="A66" s="43"/>
      <c r="B66" s="49" t="s">
        <v>162</v>
      </c>
      <c r="C66" s="40" t="s">
        <v>177</v>
      </c>
      <c r="D66" s="50" t="s">
        <v>137</v>
      </c>
      <c r="E66" s="50">
        <f t="shared" ref="E66:E67" si="3">IF(E28&gt;0,E40/E28%,0)</f>
        <v>0</v>
      </c>
    </row>
    <row r="67" spans="1:5" ht="15.75" x14ac:dyDescent="0.25">
      <c r="A67" s="43" t="s">
        <v>69</v>
      </c>
      <c r="B67" s="44" t="s">
        <v>70</v>
      </c>
      <c r="C67" s="40" t="s">
        <v>177</v>
      </c>
      <c r="D67" s="50">
        <f>IF(D29&gt;0,D41/D29%,0)</f>
        <v>0.31185031185031181</v>
      </c>
      <c r="E67" s="50">
        <f t="shared" si="3"/>
        <v>0.31185031185031181</v>
      </c>
    </row>
    <row r="68" spans="1:5" ht="15.75" x14ac:dyDescent="0.25">
      <c r="A68" s="43"/>
      <c r="B68" s="49" t="s">
        <v>162</v>
      </c>
      <c r="C68" s="40" t="s">
        <v>177</v>
      </c>
      <c r="D68" s="50" t="s">
        <v>137</v>
      </c>
      <c r="E68" s="50">
        <f>IF(E29&gt;0,E42/E29%,0)</f>
        <v>0.31185031185031181</v>
      </c>
    </row>
    <row r="69" spans="1:5" ht="110.25" x14ac:dyDescent="0.25">
      <c r="A69" s="307" t="s">
        <v>178</v>
      </c>
      <c r="B69" s="51" t="s">
        <v>179</v>
      </c>
      <c r="C69" s="308" t="s">
        <v>177</v>
      </c>
      <c r="D69" s="309">
        <f>IF(D23&gt;0,D43/D23%,0)</f>
        <v>1.161992968013035</v>
      </c>
      <c r="E69" s="309">
        <f>IF(E23&gt;0,E43/E23%,0)</f>
        <v>1.1636894537959466</v>
      </c>
    </row>
    <row r="70" spans="1:5" ht="15.75" x14ac:dyDescent="0.25">
      <c r="A70" s="307"/>
      <c r="B70" s="52" t="s">
        <v>138</v>
      </c>
      <c r="C70" s="308"/>
      <c r="D70" s="309"/>
      <c r="E70" s="309"/>
    </row>
    <row r="71" spans="1:5" ht="15.75" x14ac:dyDescent="0.25">
      <c r="A71" s="43"/>
      <c r="B71" s="49" t="s">
        <v>162</v>
      </c>
      <c r="C71" s="40" t="s">
        <v>177</v>
      </c>
      <c r="D71" s="50" t="s">
        <v>137</v>
      </c>
      <c r="E71" s="50">
        <f>IF(E23&gt;0,E45/E23%,0)</f>
        <v>0.13955685331501205</v>
      </c>
    </row>
    <row r="72" spans="1:5" ht="15.75" x14ac:dyDescent="0.25">
      <c r="A72" s="43" t="s">
        <v>180</v>
      </c>
      <c r="B72" s="44" t="s">
        <v>55</v>
      </c>
      <c r="C72" s="40" t="s">
        <v>177</v>
      </c>
      <c r="D72" s="50">
        <f>IF(D25&gt;0,D46/D25%,0)</f>
        <v>0</v>
      </c>
      <c r="E72" s="50">
        <f>IF(E25&gt;0,E46/E25%,0)</f>
        <v>0</v>
      </c>
    </row>
    <row r="73" spans="1:5" ht="15.75" x14ac:dyDescent="0.25">
      <c r="A73" s="43"/>
      <c r="B73" s="49" t="s">
        <v>162</v>
      </c>
      <c r="C73" s="40" t="s">
        <v>177</v>
      </c>
      <c r="D73" s="50" t="s">
        <v>137</v>
      </c>
      <c r="E73" s="50">
        <f t="shared" ref="E73:E74" si="4">IF(E25&gt;0,E47/E25%,0)</f>
        <v>0</v>
      </c>
    </row>
    <row r="74" spans="1:5" ht="15.75" x14ac:dyDescent="0.25">
      <c r="A74" s="43" t="s">
        <v>181</v>
      </c>
      <c r="B74" s="44" t="s">
        <v>61</v>
      </c>
      <c r="C74" s="40" t="s">
        <v>177</v>
      </c>
      <c r="D74" s="50">
        <f>IF(D26&gt;0,D48/D26%,0)</f>
        <v>1.4184779677471551</v>
      </c>
      <c r="E74" s="50">
        <f t="shared" si="4"/>
        <v>1.4210839141946292</v>
      </c>
    </row>
    <row r="75" spans="1:5" ht="15.75" x14ac:dyDescent="0.25">
      <c r="A75" s="43"/>
      <c r="B75" s="49" t="s">
        <v>162</v>
      </c>
      <c r="C75" s="40" t="s">
        <v>177</v>
      </c>
      <c r="D75" s="50" t="s">
        <v>137</v>
      </c>
      <c r="E75" s="50">
        <f t="shared" ref="E75:E76" si="5">IF(E26&gt;0,E49/E26%,0)</f>
        <v>0.13238234181660996</v>
      </c>
    </row>
    <row r="76" spans="1:5" ht="15.75" x14ac:dyDescent="0.25">
      <c r="A76" s="43" t="s">
        <v>182</v>
      </c>
      <c r="B76" s="44" t="s">
        <v>64</v>
      </c>
      <c r="C76" s="40" t="s">
        <v>177</v>
      </c>
      <c r="D76" s="50">
        <f>IF(D27&gt;0,D50/D27%,0)</f>
        <v>7.0003500175008754E-2</v>
      </c>
      <c r="E76" s="50">
        <f t="shared" si="5"/>
        <v>7.0003500175008754E-2</v>
      </c>
    </row>
    <row r="77" spans="1:5" ht="15.75" x14ac:dyDescent="0.25">
      <c r="A77" s="43"/>
      <c r="B77" s="49" t="s">
        <v>162</v>
      </c>
      <c r="C77" s="40" t="s">
        <v>177</v>
      </c>
      <c r="D77" s="50" t="s">
        <v>137</v>
      </c>
      <c r="E77" s="50">
        <f t="shared" ref="E77:E78" si="6">IF(E27&gt;0,E51/E27%,0)</f>
        <v>7.0003500175008754E-2</v>
      </c>
    </row>
    <row r="78" spans="1:5" ht="15.75" x14ac:dyDescent="0.25">
      <c r="A78" s="43" t="s">
        <v>183</v>
      </c>
      <c r="B78" s="44" t="s">
        <v>67</v>
      </c>
      <c r="C78" s="40" t="s">
        <v>177</v>
      </c>
      <c r="D78" s="50">
        <f>IF(D28&gt;0,D52/D28%,0)</f>
        <v>0</v>
      </c>
      <c r="E78" s="50">
        <f t="shared" si="6"/>
        <v>0</v>
      </c>
    </row>
    <row r="79" spans="1:5" ht="15.75" x14ac:dyDescent="0.25">
      <c r="A79" s="43"/>
      <c r="B79" s="49" t="s">
        <v>162</v>
      </c>
      <c r="C79" s="40" t="s">
        <v>177</v>
      </c>
      <c r="D79" s="50" t="s">
        <v>137</v>
      </c>
      <c r="E79" s="50">
        <f t="shared" ref="E79:E80" si="7">IF(E28&gt;0,E53/E28%,0)</f>
        <v>0</v>
      </c>
    </row>
    <row r="80" spans="1:5" ht="15.75" x14ac:dyDescent="0.25">
      <c r="A80" s="43" t="s">
        <v>184</v>
      </c>
      <c r="B80" s="44" t="s">
        <v>70</v>
      </c>
      <c r="C80" s="40" t="s">
        <v>177</v>
      </c>
      <c r="D80" s="50">
        <f>IF(D29&gt;0,D54/D29%,0)</f>
        <v>0.31185031185031181</v>
      </c>
      <c r="E80" s="50">
        <f t="shared" si="7"/>
        <v>0.31185031185031181</v>
      </c>
    </row>
    <row r="81" spans="1:5" ht="15.75" x14ac:dyDescent="0.25">
      <c r="A81" s="43"/>
      <c r="B81" s="49" t="s">
        <v>162</v>
      </c>
      <c r="C81" s="40" t="s">
        <v>177</v>
      </c>
      <c r="D81" s="50" t="s">
        <v>137</v>
      </c>
      <c r="E81" s="50">
        <f>IF(E29&gt;0,E55/E29%,0)</f>
        <v>0.31185031185031181</v>
      </c>
    </row>
    <row r="82" spans="1:5" ht="47.25" x14ac:dyDescent="0.25">
      <c r="A82" s="301" t="s">
        <v>185</v>
      </c>
      <c r="B82" s="53" t="s">
        <v>186</v>
      </c>
      <c r="C82" s="40" t="s">
        <v>136</v>
      </c>
      <c r="D82" s="46" t="s">
        <v>137</v>
      </c>
      <c r="E82" s="46">
        <f>SUM(E83:E86)</f>
        <v>29</v>
      </c>
    </row>
    <row r="83" spans="1:5" ht="31.5" x14ac:dyDescent="0.25">
      <c r="A83" s="301"/>
      <c r="B83" s="54" t="s">
        <v>187</v>
      </c>
      <c r="C83" s="40" t="s">
        <v>136</v>
      </c>
      <c r="D83" s="46" t="s">
        <v>137</v>
      </c>
      <c r="E83" s="214">
        <v>19</v>
      </c>
    </row>
    <row r="84" spans="1:5" ht="31.5" x14ac:dyDescent="0.25">
      <c r="A84" s="301"/>
      <c r="B84" s="54" t="s">
        <v>188</v>
      </c>
      <c r="C84" s="40" t="s">
        <v>136</v>
      </c>
      <c r="D84" s="46" t="s">
        <v>137</v>
      </c>
      <c r="E84" s="214">
        <v>1</v>
      </c>
    </row>
    <row r="85" spans="1:5" ht="15.75" x14ac:dyDescent="0.25">
      <c r="A85" s="301"/>
      <c r="B85" s="54" t="s">
        <v>189</v>
      </c>
      <c r="C85" s="40" t="s">
        <v>136</v>
      </c>
      <c r="D85" s="46" t="s">
        <v>137</v>
      </c>
      <c r="E85" s="214">
        <v>6</v>
      </c>
    </row>
    <row r="86" spans="1:5" ht="15.75" x14ac:dyDescent="0.25">
      <c r="A86" s="301"/>
      <c r="B86" s="54" t="s">
        <v>190</v>
      </c>
      <c r="C86" s="40" t="s">
        <v>136</v>
      </c>
      <c r="D86" s="46" t="s">
        <v>137</v>
      </c>
      <c r="E86" s="214">
        <v>3</v>
      </c>
    </row>
    <row r="87" spans="1:5" ht="66" x14ac:dyDescent="0.25">
      <c r="A87" s="296" t="s">
        <v>191</v>
      </c>
      <c r="B87" s="55" t="s">
        <v>192</v>
      </c>
      <c r="C87" s="302" t="s">
        <v>154</v>
      </c>
      <c r="D87" s="303">
        <f>SUM(D89,D90,D91,D92,D93,D94,D95)</f>
        <v>0.8</v>
      </c>
      <c r="E87" s="303">
        <f>SUM(E89,E90,E91,E92,E93,E94,E95)</f>
        <v>0.8</v>
      </c>
    </row>
    <row r="88" spans="1:5" ht="15.75" x14ac:dyDescent="0.25">
      <c r="A88" s="297"/>
      <c r="B88" s="44" t="s">
        <v>138</v>
      </c>
      <c r="C88" s="302"/>
      <c r="D88" s="303"/>
      <c r="E88" s="303"/>
    </row>
    <row r="89" spans="1:5" ht="15.75" x14ac:dyDescent="0.25">
      <c r="A89" s="297"/>
      <c r="B89" s="56" t="s">
        <v>193</v>
      </c>
      <c r="C89" s="40" t="s">
        <v>154</v>
      </c>
      <c r="D89" s="57">
        <v>0.6</v>
      </c>
      <c r="E89" s="57">
        <v>0.6</v>
      </c>
    </row>
    <row r="90" spans="1:5" ht="15.75" x14ac:dyDescent="0.25">
      <c r="A90" s="297"/>
      <c r="B90" s="56" t="s">
        <v>55</v>
      </c>
      <c r="C90" s="40" t="s">
        <v>154</v>
      </c>
      <c r="D90" s="57"/>
      <c r="E90" s="57"/>
    </row>
    <row r="91" spans="1:5" ht="15.75" x14ac:dyDescent="0.25">
      <c r="A91" s="297"/>
      <c r="B91" s="56" t="s">
        <v>61</v>
      </c>
      <c r="C91" s="40" t="s">
        <v>154</v>
      </c>
      <c r="D91" s="57"/>
      <c r="E91" s="57"/>
    </row>
    <row r="92" spans="1:5" ht="15.75" x14ac:dyDescent="0.25">
      <c r="A92" s="297"/>
      <c r="B92" s="56" t="s">
        <v>64</v>
      </c>
      <c r="C92" s="40" t="s">
        <v>154</v>
      </c>
      <c r="D92" s="57">
        <v>0.2</v>
      </c>
      <c r="E92" s="57">
        <v>0.2</v>
      </c>
    </row>
    <row r="93" spans="1:5" ht="15.75" x14ac:dyDescent="0.25">
      <c r="A93" s="297"/>
      <c r="B93" s="56" t="s">
        <v>67</v>
      </c>
      <c r="C93" s="40" t="s">
        <v>154</v>
      </c>
      <c r="D93" s="57"/>
      <c r="E93" s="57"/>
    </row>
    <row r="94" spans="1:5" ht="15.75" x14ac:dyDescent="0.25">
      <c r="A94" s="297"/>
      <c r="B94" s="56" t="s">
        <v>70</v>
      </c>
      <c r="C94" s="40" t="s">
        <v>154</v>
      </c>
      <c r="D94" s="57"/>
      <c r="E94" s="57"/>
    </row>
    <row r="95" spans="1:5" ht="15.75" x14ac:dyDescent="0.25">
      <c r="A95" s="298"/>
      <c r="B95" s="56" t="s">
        <v>194</v>
      </c>
      <c r="C95" s="40" t="s">
        <v>154</v>
      </c>
      <c r="D95" s="57"/>
      <c r="E95" s="57"/>
    </row>
    <row r="96" spans="1:5" ht="47.25" x14ac:dyDescent="0.25">
      <c r="A96" s="296" t="s">
        <v>195</v>
      </c>
      <c r="B96" s="55" t="s">
        <v>196</v>
      </c>
      <c r="C96" s="40" t="s">
        <v>177</v>
      </c>
      <c r="D96" s="46" t="s">
        <v>137</v>
      </c>
      <c r="E96" s="48">
        <f>IF(E97+E98&gt;0,E97/(E97+E98)*100,0)</f>
        <v>4.4626593806921671</v>
      </c>
    </row>
    <row r="97" spans="1:5" ht="31.5" x14ac:dyDescent="0.25">
      <c r="A97" s="297"/>
      <c r="B97" s="58" t="s">
        <v>197</v>
      </c>
      <c r="C97" s="40" t="s">
        <v>198</v>
      </c>
      <c r="D97" s="46" t="s">
        <v>137</v>
      </c>
      <c r="E97" s="46">
        <f>'VI Факты получения'!D8</f>
        <v>98</v>
      </c>
    </row>
    <row r="98" spans="1:5" ht="31.5" x14ac:dyDescent="0.25">
      <c r="A98" s="298"/>
      <c r="B98" s="58" t="s">
        <v>199</v>
      </c>
      <c r="C98" s="40" t="s">
        <v>198</v>
      </c>
      <c r="D98" s="46" t="s">
        <v>137</v>
      </c>
      <c r="E98" s="46">
        <f>'VI Факты получения'!C8</f>
        <v>2098</v>
      </c>
    </row>
    <row r="99" spans="1:5" ht="36" customHeight="1" x14ac:dyDescent="0.25">
      <c r="A99" s="299" t="s">
        <v>200</v>
      </c>
      <c r="B99" s="299"/>
      <c r="C99" s="299"/>
      <c r="D99" s="299"/>
      <c r="E99" s="299"/>
    </row>
    <row r="100" spans="1:5" ht="70.5" customHeight="1" x14ac:dyDescent="0.25">
      <c r="A100" s="299" t="s">
        <v>201</v>
      </c>
      <c r="B100" s="299"/>
      <c r="C100" s="299"/>
      <c r="D100" s="299"/>
      <c r="E100" s="299"/>
    </row>
    <row r="101" spans="1:5" s="59" customFormat="1" ht="37.5" customHeight="1" x14ac:dyDescent="0.25">
      <c r="A101" s="299" t="s">
        <v>202</v>
      </c>
      <c r="B101" s="299"/>
      <c r="C101" s="299"/>
      <c r="D101" s="299"/>
      <c r="E101" s="299"/>
    </row>
    <row r="102" spans="1:5" ht="40.5" customHeight="1" x14ac:dyDescent="0.25">
      <c r="A102" s="300"/>
      <c r="B102" s="300"/>
      <c r="C102" s="300"/>
      <c r="D102" s="300"/>
      <c r="E102" s="300"/>
    </row>
  </sheetData>
  <sheetProtection sheet="1" objects="1" scenarios="1" formatCells="0" formatColumns="0" formatRows="0" deleteColumns="0" deleteRows="0"/>
  <mergeCells count="46">
    <mergeCell ref="A1:E1"/>
    <mergeCell ref="A2:E2"/>
    <mergeCell ref="A4:A6"/>
    <mergeCell ref="B4:B6"/>
    <mergeCell ref="C4:C6"/>
    <mergeCell ref="D4:E4"/>
    <mergeCell ref="D5:D6"/>
    <mergeCell ref="A8:A9"/>
    <mergeCell ref="C8:C9"/>
    <mergeCell ref="D8:D9"/>
    <mergeCell ref="E8:E9"/>
    <mergeCell ref="A15:E15"/>
    <mergeCell ref="A16:A17"/>
    <mergeCell ref="C16:C17"/>
    <mergeCell ref="D16:D17"/>
    <mergeCell ref="E16:E17"/>
    <mergeCell ref="A23:A24"/>
    <mergeCell ref="C23:C24"/>
    <mergeCell ref="D23:D24"/>
    <mergeCell ref="E23:E24"/>
    <mergeCell ref="A30:A31"/>
    <mergeCell ref="C30:C31"/>
    <mergeCell ref="D30:D31"/>
    <mergeCell ref="E30:E31"/>
    <mergeCell ref="A43:A44"/>
    <mergeCell ref="C43:C44"/>
    <mergeCell ref="D43:D44"/>
    <mergeCell ref="E43:E44"/>
    <mergeCell ref="A56:A57"/>
    <mergeCell ref="C56:C57"/>
    <mergeCell ref="D56:D57"/>
    <mergeCell ref="E56:E57"/>
    <mergeCell ref="A69:A70"/>
    <mergeCell ref="C69:C70"/>
    <mergeCell ref="D69:D70"/>
    <mergeCell ref="E69:E70"/>
    <mergeCell ref="A82:A86"/>
    <mergeCell ref="A87:A95"/>
    <mergeCell ref="C87:C88"/>
    <mergeCell ref="D87:D88"/>
    <mergeCell ref="E87:E88"/>
    <mergeCell ref="A96:A98"/>
    <mergeCell ref="A99:E99"/>
    <mergeCell ref="A100:E100"/>
    <mergeCell ref="A101:E101"/>
    <mergeCell ref="A102:E102"/>
  </mergeCells>
  <dataValidations count="1">
    <dataValidation type="list" allowBlank="1" showInputMessage="1" showErrorMessage="1" sqref="E6">
      <formula1>Дата</formula1>
    </dataValidation>
  </dataValidations>
  <pageMargins left="0.39370078740157477" right="0.39370078740157477" top="0.59055118110236249" bottom="0.39370078740157477" header="0.31496062992125984" footer="0.31496062992125984"/>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H31"/>
  <sheetViews>
    <sheetView zoomScale="85" workbookViewId="0">
      <pane ySplit="7" topLeftCell="A8" activePane="bottomLeft" state="frozen"/>
      <selection activeCell="G36" sqref="G36"/>
      <selection pane="bottomLeft" activeCell="F10" sqref="F10:H11"/>
    </sheetView>
  </sheetViews>
  <sheetFormatPr defaultRowHeight="15.75" x14ac:dyDescent="0.25"/>
  <cols>
    <col min="1" max="1" width="13.5703125" style="60" customWidth="1"/>
    <col min="2" max="2" width="10.7109375" style="60" customWidth="1"/>
    <col min="3" max="4" width="19.28515625" style="60" customWidth="1"/>
    <col min="5" max="8" width="19" style="60" customWidth="1"/>
    <col min="9" max="16384" width="9.140625" style="60"/>
  </cols>
  <sheetData>
    <row r="1" spans="1:8" ht="16.5" x14ac:dyDescent="0.25">
      <c r="A1" s="329" t="s">
        <v>203</v>
      </c>
      <c r="B1" s="329"/>
      <c r="C1" s="329"/>
      <c r="D1" s="329"/>
      <c r="E1" s="329"/>
      <c r="F1" s="329"/>
      <c r="G1" s="329"/>
      <c r="H1" s="329"/>
    </row>
    <row r="3" spans="1:8" x14ac:dyDescent="0.25">
      <c r="A3" s="330" t="s">
        <v>204</v>
      </c>
      <c r="B3" s="330" t="s">
        <v>205</v>
      </c>
      <c r="C3" s="330"/>
      <c r="D3" s="330"/>
      <c r="E3" s="330"/>
      <c r="F3" s="330"/>
      <c r="G3" s="330"/>
      <c r="H3" s="330"/>
    </row>
    <row r="4" spans="1:8" ht="15.75" customHeight="1" x14ac:dyDescent="0.25">
      <c r="A4" s="330"/>
      <c r="B4" s="330" t="s">
        <v>206</v>
      </c>
      <c r="C4" s="331" t="s">
        <v>207</v>
      </c>
      <c r="D4" s="332"/>
      <c r="E4" s="332"/>
      <c r="F4" s="332"/>
      <c r="G4" s="332"/>
      <c r="H4" s="333"/>
    </row>
    <row r="5" spans="1:8" x14ac:dyDescent="0.25">
      <c r="A5" s="330"/>
      <c r="B5" s="330"/>
      <c r="C5" s="334" t="s">
        <v>208</v>
      </c>
      <c r="D5" s="334" t="s">
        <v>209</v>
      </c>
      <c r="E5" s="330" t="s">
        <v>144</v>
      </c>
      <c r="F5" s="330"/>
      <c r="G5" s="330"/>
      <c r="H5" s="330"/>
    </row>
    <row r="6" spans="1:8" ht="51" x14ac:dyDescent="0.25">
      <c r="A6" s="330"/>
      <c r="B6" s="330"/>
      <c r="C6" s="335"/>
      <c r="D6" s="335"/>
      <c r="E6" s="61" t="s">
        <v>210</v>
      </c>
      <c r="F6" s="62" t="s">
        <v>211</v>
      </c>
      <c r="G6" s="61" t="s">
        <v>212</v>
      </c>
      <c r="H6" s="61" t="s">
        <v>213</v>
      </c>
    </row>
    <row r="7" spans="1:8" x14ac:dyDescent="0.25">
      <c r="A7" s="61">
        <v>1</v>
      </c>
      <c r="B7" s="61">
        <v>2</v>
      </c>
      <c r="C7" s="61">
        <v>3</v>
      </c>
      <c r="D7" s="61">
        <v>4</v>
      </c>
      <c r="E7" s="61">
        <v>5</v>
      </c>
      <c r="F7" s="62">
        <v>6</v>
      </c>
      <c r="G7" s="61">
        <v>7</v>
      </c>
      <c r="H7" s="61">
        <v>8</v>
      </c>
    </row>
    <row r="8" spans="1:8" ht="16.5" thickBot="1" x14ac:dyDescent="0.3">
      <c r="A8" s="320" t="s">
        <v>214</v>
      </c>
      <c r="B8" s="321"/>
      <c r="C8" s="321"/>
      <c r="D8" s="321"/>
      <c r="E8" s="321"/>
      <c r="F8" s="321"/>
      <c r="G8" s="321"/>
      <c r="H8" s="322"/>
    </row>
    <row r="9" spans="1:8" x14ac:dyDescent="0.25">
      <c r="A9" s="63">
        <v>44927</v>
      </c>
      <c r="B9" s="46">
        <f t="shared" ref="B9:B11" si="0">SUM(C9:D9)</f>
        <v>12</v>
      </c>
      <c r="C9" s="45">
        <v>1</v>
      </c>
      <c r="D9" s="46">
        <f t="shared" ref="D9:D11" si="1">SUM(E9:H9)</f>
        <v>11</v>
      </c>
      <c r="E9" s="45"/>
      <c r="F9" s="213">
        <v>9</v>
      </c>
      <c r="G9" s="213">
        <v>2</v>
      </c>
      <c r="H9" s="45"/>
    </row>
    <row r="10" spans="1:8" x14ac:dyDescent="0.25">
      <c r="A10" s="63">
        <v>45108</v>
      </c>
      <c r="B10" s="46">
        <f t="shared" si="0"/>
        <v>13</v>
      </c>
      <c r="C10" s="45">
        <v>1</v>
      </c>
      <c r="D10" s="46">
        <f t="shared" si="1"/>
        <v>12</v>
      </c>
      <c r="E10" s="45"/>
      <c r="F10" s="214">
        <v>10</v>
      </c>
      <c r="G10" s="214">
        <v>2</v>
      </c>
      <c r="H10" s="45"/>
    </row>
    <row r="11" spans="1:8" x14ac:dyDescent="0.25">
      <c r="A11" s="63">
        <v>45383</v>
      </c>
      <c r="B11" s="46">
        <f t="shared" si="0"/>
        <v>14</v>
      </c>
      <c r="C11" s="45">
        <v>1</v>
      </c>
      <c r="D11" s="46">
        <f t="shared" si="1"/>
        <v>13</v>
      </c>
      <c r="E11" s="45"/>
      <c r="F11" s="45">
        <v>10</v>
      </c>
      <c r="G11" s="45">
        <v>2</v>
      </c>
      <c r="H11" s="45">
        <v>1</v>
      </c>
    </row>
    <row r="12" spans="1:8" x14ac:dyDescent="0.25">
      <c r="A12" s="323" t="s">
        <v>215</v>
      </c>
      <c r="B12" s="324"/>
      <c r="C12" s="324"/>
      <c r="D12" s="324"/>
      <c r="E12" s="324"/>
      <c r="F12" s="324"/>
      <c r="G12" s="324"/>
      <c r="H12" s="325"/>
    </row>
    <row r="13" spans="1:8" x14ac:dyDescent="0.25">
      <c r="A13" s="63">
        <v>44927</v>
      </c>
      <c r="B13" s="46">
        <f t="shared" ref="B13:B31" si="2">SUM(C13:D13)</f>
        <v>35</v>
      </c>
      <c r="C13" s="45">
        <v>13</v>
      </c>
      <c r="D13" s="46">
        <f t="shared" ref="D13:D27" si="3">SUM(E13:H13)</f>
        <v>22</v>
      </c>
      <c r="E13" s="214">
        <v>1</v>
      </c>
      <c r="F13" s="214">
        <v>7</v>
      </c>
      <c r="G13" s="214">
        <v>0</v>
      </c>
      <c r="H13" s="216">
        <v>14</v>
      </c>
    </row>
    <row r="14" spans="1:8" x14ac:dyDescent="0.25">
      <c r="A14" s="63">
        <v>45108</v>
      </c>
      <c r="B14" s="46">
        <f t="shared" si="2"/>
        <v>36</v>
      </c>
      <c r="C14" s="45">
        <v>13</v>
      </c>
      <c r="D14" s="46">
        <f t="shared" si="3"/>
        <v>23</v>
      </c>
      <c r="E14" s="45">
        <v>1</v>
      </c>
      <c r="F14" s="45">
        <v>8</v>
      </c>
      <c r="G14" s="45">
        <v>0</v>
      </c>
      <c r="H14" s="45">
        <v>14</v>
      </c>
    </row>
    <row r="15" spans="1:8" x14ac:dyDescent="0.25">
      <c r="A15" s="63">
        <v>45383</v>
      </c>
      <c r="B15" s="46">
        <f t="shared" si="2"/>
        <v>40</v>
      </c>
      <c r="C15" s="45">
        <v>13</v>
      </c>
      <c r="D15" s="46">
        <f t="shared" si="3"/>
        <v>27</v>
      </c>
      <c r="E15" s="45">
        <v>1</v>
      </c>
      <c r="F15" s="45">
        <v>8</v>
      </c>
      <c r="G15" s="45">
        <v>3</v>
      </c>
      <c r="H15" s="45">
        <v>15</v>
      </c>
    </row>
    <row r="16" spans="1:8" x14ac:dyDescent="0.25">
      <c r="A16" s="326" t="s">
        <v>216</v>
      </c>
      <c r="B16" s="327"/>
      <c r="C16" s="327"/>
      <c r="D16" s="327"/>
      <c r="E16" s="327"/>
      <c r="F16" s="327"/>
      <c r="G16" s="327"/>
      <c r="H16" s="328"/>
    </row>
    <row r="17" spans="1:8" x14ac:dyDescent="0.25">
      <c r="A17" s="63">
        <v>44927</v>
      </c>
      <c r="B17" s="46">
        <f t="shared" si="2"/>
        <v>17</v>
      </c>
      <c r="C17" s="45">
        <v>3</v>
      </c>
      <c r="D17" s="46">
        <f t="shared" si="3"/>
        <v>14</v>
      </c>
      <c r="E17" s="215">
        <v>0</v>
      </c>
      <c r="F17" s="215">
        <v>10</v>
      </c>
      <c r="G17" s="215">
        <v>4</v>
      </c>
      <c r="H17" s="215">
        <v>0</v>
      </c>
    </row>
    <row r="18" spans="1:8" x14ac:dyDescent="0.25">
      <c r="A18" s="63">
        <v>45108</v>
      </c>
      <c r="B18" s="46">
        <f t="shared" si="2"/>
        <v>18</v>
      </c>
      <c r="C18" s="45">
        <v>3</v>
      </c>
      <c r="D18" s="46">
        <f t="shared" si="3"/>
        <v>15</v>
      </c>
      <c r="E18" s="45">
        <v>0</v>
      </c>
      <c r="F18" s="45">
        <v>11</v>
      </c>
      <c r="G18" s="45">
        <v>4</v>
      </c>
      <c r="H18" s="45">
        <v>0</v>
      </c>
    </row>
    <row r="19" spans="1:8" x14ac:dyDescent="0.25">
      <c r="A19" s="63">
        <v>45383</v>
      </c>
      <c r="B19" s="46">
        <f t="shared" si="2"/>
        <v>20</v>
      </c>
      <c r="C19" s="45">
        <v>3</v>
      </c>
      <c r="D19" s="46">
        <f t="shared" si="3"/>
        <v>17</v>
      </c>
      <c r="E19" s="45">
        <v>0</v>
      </c>
      <c r="F19" s="45">
        <v>11</v>
      </c>
      <c r="G19" s="45">
        <v>4</v>
      </c>
      <c r="H19" s="45">
        <v>2</v>
      </c>
    </row>
    <row r="20" spans="1:8" x14ac:dyDescent="0.25">
      <c r="A20" s="326" t="s">
        <v>217</v>
      </c>
      <c r="B20" s="327"/>
      <c r="C20" s="327"/>
      <c r="D20" s="327"/>
      <c r="E20" s="327"/>
      <c r="F20" s="327"/>
      <c r="G20" s="327"/>
      <c r="H20" s="328"/>
    </row>
    <row r="21" spans="1:8" x14ac:dyDescent="0.25">
      <c r="A21" s="63">
        <v>44927</v>
      </c>
      <c r="B21" s="46">
        <f t="shared" si="2"/>
        <v>26</v>
      </c>
      <c r="C21" s="45">
        <v>2</v>
      </c>
      <c r="D21" s="46">
        <f t="shared" si="3"/>
        <v>24</v>
      </c>
      <c r="E21" s="217">
        <v>0</v>
      </c>
      <c r="F21" s="217">
        <v>0</v>
      </c>
      <c r="G21" s="217">
        <v>16</v>
      </c>
      <c r="H21" s="217">
        <v>8</v>
      </c>
    </row>
    <row r="22" spans="1:8" x14ac:dyDescent="0.25">
      <c r="A22" s="63">
        <v>45108</v>
      </c>
      <c r="B22" s="46">
        <f t="shared" si="2"/>
        <v>26</v>
      </c>
      <c r="C22" s="45">
        <v>2</v>
      </c>
      <c r="D22" s="46">
        <f t="shared" si="3"/>
        <v>24</v>
      </c>
      <c r="E22" s="215">
        <v>0</v>
      </c>
      <c r="F22" s="215">
        <v>0</v>
      </c>
      <c r="G22" s="215">
        <v>16</v>
      </c>
      <c r="H22" s="215">
        <v>8</v>
      </c>
    </row>
    <row r="23" spans="1:8" x14ac:dyDescent="0.25">
      <c r="A23" s="63">
        <v>45383</v>
      </c>
      <c r="B23" s="46">
        <f t="shared" si="2"/>
        <v>27</v>
      </c>
      <c r="C23" s="45">
        <v>2</v>
      </c>
      <c r="D23" s="46">
        <f t="shared" si="3"/>
        <v>25</v>
      </c>
      <c r="E23" s="215">
        <v>0</v>
      </c>
      <c r="F23" s="215">
        <v>0</v>
      </c>
      <c r="G23" s="215">
        <v>15</v>
      </c>
      <c r="H23" s="215">
        <v>10</v>
      </c>
    </row>
    <row r="24" spans="1:8" x14ac:dyDescent="0.25">
      <c r="A24" s="326" t="s">
        <v>218</v>
      </c>
      <c r="B24" s="327"/>
      <c r="C24" s="327"/>
      <c r="D24" s="327"/>
      <c r="E24" s="327"/>
      <c r="F24" s="327"/>
      <c r="G24" s="327"/>
      <c r="H24" s="328"/>
    </row>
    <row r="25" spans="1:8" x14ac:dyDescent="0.25">
      <c r="A25" s="63">
        <v>44927</v>
      </c>
      <c r="B25" s="46">
        <f t="shared" si="2"/>
        <v>22</v>
      </c>
      <c r="C25" s="45">
        <v>2</v>
      </c>
      <c r="D25" s="46">
        <f t="shared" si="3"/>
        <v>20</v>
      </c>
      <c r="E25" s="215">
        <v>3</v>
      </c>
      <c r="F25" s="215">
        <v>12</v>
      </c>
      <c r="G25" s="215">
        <v>1</v>
      </c>
      <c r="H25" s="215">
        <v>4</v>
      </c>
    </row>
    <row r="26" spans="1:8" x14ac:dyDescent="0.25">
      <c r="A26" s="63">
        <v>45108</v>
      </c>
      <c r="B26" s="46">
        <f t="shared" si="2"/>
        <v>21</v>
      </c>
      <c r="C26" s="45">
        <v>2</v>
      </c>
      <c r="D26" s="46">
        <f t="shared" si="3"/>
        <v>19</v>
      </c>
      <c r="E26" s="45">
        <v>3</v>
      </c>
      <c r="F26" s="45">
        <v>12</v>
      </c>
      <c r="G26" s="45">
        <v>1</v>
      </c>
      <c r="H26" s="45">
        <v>3</v>
      </c>
    </row>
    <row r="27" spans="1:8" x14ac:dyDescent="0.25">
      <c r="A27" s="63">
        <v>45383</v>
      </c>
      <c r="B27" s="46">
        <f t="shared" si="2"/>
        <v>29</v>
      </c>
      <c r="C27" s="45">
        <v>2</v>
      </c>
      <c r="D27" s="46">
        <f t="shared" si="3"/>
        <v>27</v>
      </c>
      <c r="E27" s="45">
        <v>3</v>
      </c>
      <c r="F27" s="45">
        <v>12</v>
      </c>
      <c r="G27" s="45">
        <v>1</v>
      </c>
      <c r="H27" s="45">
        <v>11</v>
      </c>
    </row>
    <row r="28" spans="1:8" x14ac:dyDescent="0.25">
      <c r="A28" s="318" t="s">
        <v>219</v>
      </c>
      <c r="B28" s="319"/>
      <c r="C28" s="319"/>
      <c r="D28" s="319"/>
      <c r="E28" s="319"/>
      <c r="F28" s="319"/>
      <c r="G28" s="319"/>
      <c r="H28" s="319"/>
    </row>
    <row r="29" spans="1:8" x14ac:dyDescent="0.25">
      <c r="A29" s="63">
        <v>44927</v>
      </c>
      <c r="B29" s="46">
        <f t="shared" si="2"/>
        <v>112</v>
      </c>
      <c r="C29" s="46">
        <f>SUM(C9+C13+C17+C21+C25)</f>
        <v>21</v>
      </c>
      <c r="D29" s="46">
        <f t="shared" ref="D29:H29" si="4">SUM(D9+D13+D17+D21+D25)</f>
        <v>91</v>
      </c>
      <c r="E29" s="46">
        <f t="shared" si="4"/>
        <v>4</v>
      </c>
      <c r="F29" s="46">
        <f t="shared" si="4"/>
        <v>38</v>
      </c>
      <c r="G29" s="46">
        <f t="shared" si="4"/>
        <v>23</v>
      </c>
      <c r="H29" s="46">
        <f t="shared" si="4"/>
        <v>26</v>
      </c>
    </row>
    <row r="30" spans="1:8" x14ac:dyDescent="0.25">
      <c r="A30" s="63">
        <v>45108</v>
      </c>
      <c r="B30" s="46">
        <f t="shared" si="2"/>
        <v>114</v>
      </c>
      <c r="C30" s="46">
        <f t="shared" ref="C30:H31" si="5">SUM(C10+C14+C18+C22+C26)</f>
        <v>21</v>
      </c>
      <c r="D30" s="46">
        <f t="shared" si="5"/>
        <v>93</v>
      </c>
      <c r="E30" s="46">
        <f t="shared" si="5"/>
        <v>4</v>
      </c>
      <c r="F30" s="46">
        <f t="shared" si="5"/>
        <v>41</v>
      </c>
      <c r="G30" s="46">
        <f t="shared" si="5"/>
        <v>23</v>
      </c>
      <c r="H30" s="46">
        <f t="shared" si="5"/>
        <v>25</v>
      </c>
    </row>
    <row r="31" spans="1:8" x14ac:dyDescent="0.25">
      <c r="A31" s="63">
        <v>45383</v>
      </c>
      <c r="B31" s="46">
        <f t="shared" si="2"/>
        <v>130</v>
      </c>
      <c r="C31" s="46">
        <f t="shared" si="5"/>
        <v>21</v>
      </c>
      <c r="D31" s="46">
        <f t="shared" si="5"/>
        <v>109</v>
      </c>
      <c r="E31" s="46">
        <f t="shared" si="5"/>
        <v>4</v>
      </c>
      <c r="F31" s="46">
        <f t="shared" si="5"/>
        <v>41</v>
      </c>
      <c r="G31" s="46">
        <f t="shared" si="5"/>
        <v>25</v>
      </c>
      <c r="H31" s="46">
        <f t="shared" si="5"/>
        <v>39</v>
      </c>
    </row>
  </sheetData>
  <sheetProtection sheet="1" objects="1" scenarios="1" formatCells="0" formatColumns="0" formatRows="0" sort="0"/>
  <mergeCells count="14">
    <mergeCell ref="A1:H1"/>
    <mergeCell ref="A3:A6"/>
    <mergeCell ref="B3:H3"/>
    <mergeCell ref="B4:B6"/>
    <mergeCell ref="C4:H4"/>
    <mergeCell ref="C5:C6"/>
    <mergeCell ref="D5:D6"/>
    <mergeCell ref="E5:H5"/>
    <mergeCell ref="A28:H28"/>
    <mergeCell ref="A8:H8"/>
    <mergeCell ref="A12:H12"/>
    <mergeCell ref="A16:H16"/>
    <mergeCell ref="A20:H20"/>
    <mergeCell ref="A24:H24"/>
  </mergeCells>
  <dataValidations count="2">
    <dataValidation type="list" allowBlank="1" showInputMessage="1" showErrorMessage="1" sqref="A9:A11 A13:A15 A17:A19 A21:A23 A25:A27 A29:A30">
      <formula1>Дата</formula1>
    </dataValidation>
    <dataValidation type="list" allowBlank="1" showInputMessage="1" showErrorMessage="1" sqref="A31">
      <formula1>"01.07.2023, 01.01.2024"</formula1>
    </dataValidation>
  </dataValidations>
  <pageMargins left="0.39370078740157477" right="0.39370078740157477" top="0.59055118110236249" bottom="0.39370078740157477"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I64"/>
  <sheetViews>
    <sheetView zoomScale="110" zoomScaleNormal="110" workbookViewId="0">
      <pane ySplit="5" topLeftCell="A56" activePane="bottomLeft" state="frozen"/>
      <selection activeCell="B9" sqref="B9"/>
      <selection pane="bottomLeft" activeCell="D25" sqref="D25"/>
    </sheetView>
  </sheetViews>
  <sheetFormatPr defaultRowHeight="15.75" x14ac:dyDescent="0.25"/>
  <cols>
    <col min="1" max="1" width="54.7109375" style="64" customWidth="1"/>
    <col min="2" max="4" width="31.140625" style="64" bestFit="1" customWidth="1"/>
    <col min="5" max="9" width="14" style="64" customWidth="1"/>
    <col min="10" max="10" width="26.5703125" style="64" customWidth="1"/>
    <col min="11" max="16384" width="9.140625" style="64"/>
  </cols>
  <sheetData>
    <row r="1" spans="1:9" ht="16.5" x14ac:dyDescent="0.25">
      <c r="A1" s="329" t="s">
        <v>220</v>
      </c>
      <c r="B1" s="329"/>
      <c r="C1" s="329"/>
      <c r="D1" s="329"/>
      <c r="E1" s="65"/>
      <c r="F1" s="65"/>
      <c r="G1" s="65"/>
      <c r="H1" s="65"/>
      <c r="I1" s="65"/>
    </row>
    <row r="2" spans="1:9" ht="16.5" x14ac:dyDescent="0.25">
      <c r="A2" s="317" t="s">
        <v>221</v>
      </c>
      <c r="B2" s="317"/>
      <c r="C2" s="317"/>
      <c r="D2" s="317"/>
    </row>
    <row r="4" spans="1:9" ht="78.75" x14ac:dyDescent="0.25">
      <c r="A4" s="339" t="s">
        <v>222</v>
      </c>
      <c r="B4" s="67" t="s">
        <v>223</v>
      </c>
      <c r="C4" s="66" t="s">
        <v>224</v>
      </c>
      <c r="D4" s="66" t="s">
        <v>225</v>
      </c>
    </row>
    <row r="5" spans="1:9" x14ac:dyDescent="0.25">
      <c r="A5" s="339"/>
      <c r="B5" s="339" t="s">
        <v>16</v>
      </c>
      <c r="C5" s="339"/>
      <c r="D5" s="339"/>
    </row>
    <row r="6" spans="1:9" x14ac:dyDescent="0.25">
      <c r="A6" s="66">
        <v>1</v>
      </c>
      <c r="B6" s="66">
        <v>2</v>
      </c>
      <c r="C6" s="66">
        <v>3</v>
      </c>
      <c r="D6" s="66">
        <v>4</v>
      </c>
    </row>
    <row r="7" spans="1:9" x14ac:dyDescent="0.25">
      <c r="A7" s="340" t="s">
        <v>214</v>
      </c>
      <c r="B7" s="341"/>
      <c r="C7" s="341"/>
      <c r="D7" s="342"/>
    </row>
    <row r="8" spans="1:9" ht="90" x14ac:dyDescent="0.25">
      <c r="A8" s="68" t="s">
        <v>226</v>
      </c>
      <c r="B8" s="57"/>
      <c r="C8" s="57"/>
      <c r="D8" s="57"/>
    </row>
    <row r="9" spans="1:9" ht="45" x14ac:dyDescent="0.25">
      <c r="A9" s="68" t="s">
        <v>227</v>
      </c>
      <c r="B9" s="57"/>
      <c r="C9" s="48" t="s">
        <v>228</v>
      </c>
      <c r="D9" s="57"/>
    </row>
    <row r="10" spans="1:9" ht="60" x14ac:dyDescent="0.25">
      <c r="A10" s="68" t="s">
        <v>229</v>
      </c>
      <c r="B10" s="57"/>
      <c r="C10" s="48" t="s">
        <v>228</v>
      </c>
      <c r="D10" s="57"/>
    </row>
    <row r="11" spans="1:9" ht="30" x14ac:dyDescent="0.25">
      <c r="A11" s="68" t="s">
        <v>230</v>
      </c>
      <c r="B11" s="57"/>
      <c r="C11" s="57"/>
      <c r="D11" s="57"/>
    </row>
    <row r="12" spans="1:9" ht="45" x14ac:dyDescent="0.25">
      <c r="A12" s="68" t="s">
        <v>231</v>
      </c>
      <c r="B12" s="57"/>
      <c r="C12" s="48" t="s">
        <v>228</v>
      </c>
      <c r="D12" s="57"/>
    </row>
    <row r="13" spans="1:9" ht="60" x14ac:dyDescent="0.25">
      <c r="A13" s="68" t="s">
        <v>232</v>
      </c>
      <c r="B13" s="57"/>
      <c r="C13" s="57"/>
      <c r="D13" s="57"/>
    </row>
    <row r="14" spans="1:9" ht="45" x14ac:dyDescent="0.25">
      <c r="A14" s="68" t="s">
        <v>233</v>
      </c>
      <c r="B14" s="57"/>
      <c r="C14" s="48" t="s">
        <v>228</v>
      </c>
      <c r="D14" s="48" t="s">
        <v>228</v>
      </c>
    </row>
    <row r="15" spans="1:9" ht="60" x14ac:dyDescent="0.25">
      <c r="A15" s="68" t="s">
        <v>234</v>
      </c>
      <c r="B15" s="57"/>
      <c r="C15" s="48" t="s">
        <v>228</v>
      </c>
      <c r="D15" s="48" t="s">
        <v>228</v>
      </c>
    </row>
    <row r="16" spans="1:9" s="69" customFormat="1" x14ac:dyDescent="0.25">
      <c r="A16" s="70" t="s">
        <v>219</v>
      </c>
      <c r="B16" s="71">
        <f>SUM(B8:B15)</f>
        <v>0</v>
      </c>
      <c r="C16" s="71" t="s">
        <v>137</v>
      </c>
      <c r="D16" s="71" t="s">
        <v>137</v>
      </c>
    </row>
    <row r="17" spans="1:4" x14ac:dyDescent="0.25">
      <c r="A17" s="72" t="s">
        <v>235</v>
      </c>
      <c r="B17" s="48">
        <f>SUM(B8:B11)</f>
        <v>0</v>
      </c>
      <c r="C17" s="48">
        <f>SUM(C8,B9,B10,C11)</f>
        <v>0</v>
      </c>
      <c r="D17" s="48">
        <f>SUM(D8:D11)</f>
        <v>0</v>
      </c>
    </row>
    <row r="18" spans="1:4" x14ac:dyDescent="0.25">
      <c r="A18" s="72" t="s">
        <v>236</v>
      </c>
      <c r="B18" s="48" t="s">
        <v>137</v>
      </c>
      <c r="C18" s="48">
        <f>SUM(C8,B9,B10,C11,B12,C13)</f>
        <v>0</v>
      </c>
      <c r="D18" s="48">
        <f>SUM(D8:D13)</f>
        <v>0</v>
      </c>
    </row>
    <row r="19" spans="1:4" x14ac:dyDescent="0.25">
      <c r="A19" s="336" t="s">
        <v>237</v>
      </c>
      <c r="B19" s="337"/>
      <c r="C19" s="337"/>
      <c r="D19" s="338"/>
    </row>
    <row r="20" spans="1:4" ht="90" x14ac:dyDescent="0.25">
      <c r="A20" s="68" t="s">
        <v>238</v>
      </c>
      <c r="B20" s="57">
        <v>1.6</v>
      </c>
      <c r="C20" s="57">
        <v>1.6</v>
      </c>
      <c r="D20" s="57">
        <v>0</v>
      </c>
    </row>
    <row r="21" spans="1:4" ht="45" x14ac:dyDescent="0.25">
      <c r="A21" s="68" t="s">
        <v>239</v>
      </c>
      <c r="B21" s="57">
        <v>2</v>
      </c>
      <c r="C21" s="48" t="s">
        <v>228</v>
      </c>
      <c r="D21" s="57">
        <v>2</v>
      </c>
    </row>
    <row r="22" spans="1:4" ht="30" x14ac:dyDescent="0.25">
      <c r="A22" s="68" t="s">
        <v>230</v>
      </c>
      <c r="B22" s="57">
        <v>22.7</v>
      </c>
      <c r="C22" s="57">
        <v>10</v>
      </c>
      <c r="D22" s="226">
        <v>0.45</v>
      </c>
    </row>
    <row r="23" spans="1:4" ht="45" x14ac:dyDescent="0.25">
      <c r="A23" s="68" t="s">
        <v>240</v>
      </c>
      <c r="B23" s="57">
        <v>43.3</v>
      </c>
      <c r="C23" s="48" t="s">
        <v>228</v>
      </c>
      <c r="D23" s="57">
        <v>23.3</v>
      </c>
    </row>
    <row r="24" spans="1:4" ht="45" x14ac:dyDescent="0.25">
      <c r="A24" s="68" t="s">
        <v>241</v>
      </c>
      <c r="B24" s="57"/>
      <c r="C24" s="57"/>
      <c r="D24" s="57"/>
    </row>
    <row r="25" spans="1:4" ht="45" x14ac:dyDescent="0.25">
      <c r="A25" s="73" t="s">
        <v>242</v>
      </c>
      <c r="B25" s="57">
        <v>1781.1</v>
      </c>
      <c r="C25" s="48" t="s">
        <v>228</v>
      </c>
      <c r="D25" s="48" t="s">
        <v>228</v>
      </c>
    </row>
    <row r="26" spans="1:4" ht="45" x14ac:dyDescent="0.25">
      <c r="A26" s="68" t="s">
        <v>243</v>
      </c>
      <c r="B26" s="57"/>
      <c r="C26" s="48" t="s">
        <v>228</v>
      </c>
      <c r="D26" s="48" t="s">
        <v>228</v>
      </c>
    </row>
    <row r="27" spans="1:4" s="69" customFormat="1" x14ac:dyDescent="0.25">
      <c r="A27" s="70" t="s">
        <v>219</v>
      </c>
      <c r="B27" s="71">
        <f>SUM(B20:B26)</f>
        <v>1850.6999999999998</v>
      </c>
      <c r="C27" s="71" t="s">
        <v>137</v>
      </c>
      <c r="D27" s="71" t="s">
        <v>137</v>
      </c>
    </row>
    <row r="28" spans="1:4" x14ac:dyDescent="0.25">
      <c r="A28" s="72" t="s">
        <v>235</v>
      </c>
      <c r="B28" s="48">
        <f>SUM(B20:B22)</f>
        <v>26.3</v>
      </c>
      <c r="C28" s="48">
        <f>SUM(C20,B21,C22)</f>
        <v>13.6</v>
      </c>
      <c r="D28" s="48">
        <f>SUM(D20:D22)</f>
        <v>2.4500000000000002</v>
      </c>
    </row>
    <row r="29" spans="1:4" x14ac:dyDescent="0.25">
      <c r="A29" s="72" t="s">
        <v>236</v>
      </c>
      <c r="B29" s="48" t="s">
        <v>137</v>
      </c>
      <c r="C29" s="48">
        <f>SUM(C20,B21,C22,B23,C24)</f>
        <v>56.9</v>
      </c>
      <c r="D29" s="48">
        <f>SUM(D20:D24)</f>
        <v>25.75</v>
      </c>
    </row>
    <row r="30" spans="1:4" x14ac:dyDescent="0.25">
      <c r="A30" s="336" t="s">
        <v>216</v>
      </c>
      <c r="B30" s="337"/>
      <c r="C30" s="337"/>
      <c r="D30" s="338"/>
    </row>
    <row r="31" spans="1:4" ht="90" x14ac:dyDescent="0.25">
      <c r="A31" s="68" t="s">
        <v>244</v>
      </c>
      <c r="B31" s="57"/>
      <c r="C31" s="57"/>
      <c r="D31" s="57"/>
    </row>
    <row r="32" spans="1:4" ht="45" x14ac:dyDescent="0.25">
      <c r="A32" s="68" t="s">
        <v>245</v>
      </c>
      <c r="B32" s="57">
        <v>0.2</v>
      </c>
      <c r="C32" s="48" t="s">
        <v>228</v>
      </c>
      <c r="D32" s="57">
        <v>0.2</v>
      </c>
    </row>
    <row r="33" spans="1:4" ht="30" x14ac:dyDescent="0.25">
      <c r="A33" s="68" t="s">
        <v>230</v>
      </c>
      <c r="B33" s="57"/>
      <c r="C33" s="57"/>
      <c r="D33" s="57"/>
    </row>
    <row r="34" spans="1:4" ht="45" x14ac:dyDescent="0.25">
      <c r="A34" s="68" t="s">
        <v>246</v>
      </c>
      <c r="B34" s="57"/>
      <c r="C34" s="48" t="s">
        <v>228</v>
      </c>
      <c r="D34" s="57"/>
    </row>
    <row r="35" spans="1:4" ht="45" x14ac:dyDescent="0.25">
      <c r="A35" s="68" t="s">
        <v>247</v>
      </c>
      <c r="B35" s="57"/>
      <c r="C35" s="57"/>
      <c r="D35" s="57"/>
    </row>
    <row r="36" spans="1:4" ht="45" x14ac:dyDescent="0.25">
      <c r="A36" s="68" t="s">
        <v>248</v>
      </c>
      <c r="B36" s="57">
        <v>285.5</v>
      </c>
      <c r="C36" s="48" t="s">
        <v>228</v>
      </c>
      <c r="D36" s="48" t="s">
        <v>228</v>
      </c>
    </row>
    <row r="37" spans="1:4" ht="45" x14ac:dyDescent="0.25">
      <c r="A37" s="68" t="s">
        <v>249</v>
      </c>
      <c r="B37" s="57"/>
      <c r="C37" s="48" t="s">
        <v>228</v>
      </c>
      <c r="D37" s="48" t="s">
        <v>228</v>
      </c>
    </row>
    <row r="38" spans="1:4" s="69" customFormat="1" x14ac:dyDescent="0.25">
      <c r="A38" s="70" t="s">
        <v>219</v>
      </c>
      <c r="B38" s="71">
        <f>SUM(B31:B37)</f>
        <v>285.7</v>
      </c>
      <c r="C38" s="71" t="s">
        <v>137</v>
      </c>
      <c r="D38" s="71" t="s">
        <v>137</v>
      </c>
    </row>
    <row r="39" spans="1:4" x14ac:dyDescent="0.25">
      <c r="A39" s="72" t="s">
        <v>235</v>
      </c>
      <c r="B39" s="48">
        <f>SUM(B31:B33)</f>
        <v>0.2</v>
      </c>
      <c r="C39" s="48">
        <f>SUM(C31,B32,C33)</f>
        <v>0.2</v>
      </c>
      <c r="D39" s="48">
        <f>SUM(D31:D33)</f>
        <v>0.2</v>
      </c>
    </row>
    <row r="40" spans="1:4" x14ac:dyDescent="0.25">
      <c r="A40" s="72" t="s">
        <v>236</v>
      </c>
      <c r="B40" s="48" t="s">
        <v>137</v>
      </c>
      <c r="C40" s="48">
        <f>SUM(C31,B32,C33,B34,C35)</f>
        <v>0.2</v>
      </c>
      <c r="D40" s="48">
        <f>SUM(D31:D35)</f>
        <v>0.2</v>
      </c>
    </row>
    <row r="41" spans="1:4" x14ac:dyDescent="0.25">
      <c r="A41" s="336" t="s">
        <v>217</v>
      </c>
      <c r="B41" s="337"/>
      <c r="C41" s="337"/>
      <c r="D41" s="338"/>
    </row>
    <row r="42" spans="1:4" ht="90" x14ac:dyDescent="0.25">
      <c r="A42" s="68" t="s">
        <v>250</v>
      </c>
      <c r="B42" s="57"/>
      <c r="C42" s="57"/>
      <c r="D42" s="57"/>
    </row>
    <row r="43" spans="1:4" ht="45" x14ac:dyDescent="0.25">
      <c r="A43" s="68" t="s">
        <v>251</v>
      </c>
      <c r="B43" s="57"/>
      <c r="C43" s="48" t="s">
        <v>228</v>
      </c>
      <c r="D43" s="57"/>
    </row>
    <row r="44" spans="1:4" ht="30" x14ac:dyDescent="0.25">
      <c r="A44" s="68" t="s">
        <v>230</v>
      </c>
      <c r="B44" s="57"/>
      <c r="C44" s="57"/>
      <c r="D44" s="57"/>
    </row>
    <row r="45" spans="1:4" ht="45" x14ac:dyDescent="0.25">
      <c r="A45" s="68" t="s">
        <v>252</v>
      </c>
      <c r="B45" s="57"/>
      <c r="C45" s="48" t="s">
        <v>228</v>
      </c>
      <c r="D45" s="57"/>
    </row>
    <row r="46" spans="1:4" ht="60" x14ac:dyDescent="0.25">
      <c r="A46" s="68" t="s">
        <v>253</v>
      </c>
      <c r="B46" s="57"/>
      <c r="C46" s="57"/>
      <c r="D46" s="57"/>
    </row>
    <row r="47" spans="1:4" ht="60" x14ac:dyDescent="0.25">
      <c r="A47" s="68" t="s">
        <v>254</v>
      </c>
      <c r="B47" s="57"/>
      <c r="C47" s="48" t="s">
        <v>228</v>
      </c>
      <c r="D47" s="48" t="s">
        <v>228</v>
      </c>
    </row>
    <row r="48" spans="1:4" ht="45" x14ac:dyDescent="0.25">
      <c r="A48" s="68" t="s">
        <v>255</v>
      </c>
      <c r="B48" s="57"/>
      <c r="C48" s="48" t="s">
        <v>228</v>
      </c>
      <c r="D48" s="48" t="s">
        <v>228</v>
      </c>
    </row>
    <row r="49" spans="1:4" s="69" customFormat="1" x14ac:dyDescent="0.25">
      <c r="A49" s="70" t="s">
        <v>219</v>
      </c>
      <c r="B49" s="71">
        <f>SUM(B42:B48)</f>
        <v>0</v>
      </c>
      <c r="C49" s="71" t="s">
        <v>137</v>
      </c>
      <c r="D49" s="71" t="s">
        <v>137</v>
      </c>
    </row>
    <row r="50" spans="1:4" x14ac:dyDescent="0.25">
      <c r="A50" s="72" t="s">
        <v>235</v>
      </c>
      <c r="B50" s="48">
        <f>SUM(B42:B44)</f>
        <v>0</v>
      </c>
      <c r="C50" s="48">
        <f>SUM(C42,B43,C44)</f>
        <v>0</v>
      </c>
      <c r="D50" s="48">
        <f>SUM(D42:D44)</f>
        <v>0</v>
      </c>
    </row>
    <row r="51" spans="1:4" x14ac:dyDescent="0.25">
      <c r="A51" s="72" t="s">
        <v>236</v>
      </c>
      <c r="B51" s="48" t="s">
        <v>137</v>
      </c>
      <c r="C51" s="48">
        <f>SUM(C42,B43,C44,B45,C46)</f>
        <v>0</v>
      </c>
      <c r="D51" s="48">
        <f>SUM(D42:D46)</f>
        <v>0</v>
      </c>
    </row>
    <row r="52" spans="1:4" x14ac:dyDescent="0.25">
      <c r="A52" s="336" t="s">
        <v>218</v>
      </c>
      <c r="B52" s="337"/>
      <c r="C52" s="337"/>
      <c r="D52" s="338"/>
    </row>
    <row r="53" spans="1:4" ht="90" x14ac:dyDescent="0.25">
      <c r="A53" s="68" t="s">
        <v>256</v>
      </c>
      <c r="B53" s="57"/>
      <c r="C53" s="57"/>
      <c r="D53" s="57"/>
    </row>
    <row r="54" spans="1:4" ht="60" x14ac:dyDescent="0.25">
      <c r="A54" s="68" t="s">
        <v>257</v>
      </c>
      <c r="B54" s="57">
        <v>0.6</v>
      </c>
      <c r="C54" s="48" t="s">
        <v>228</v>
      </c>
      <c r="D54" s="57">
        <v>0.6</v>
      </c>
    </row>
    <row r="55" spans="1:4" ht="30" x14ac:dyDescent="0.25">
      <c r="A55" s="68" t="s">
        <v>230</v>
      </c>
      <c r="B55" s="57"/>
      <c r="C55" s="57"/>
      <c r="D55" s="57"/>
    </row>
    <row r="56" spans="1:4" ht="45" x14ac:dyDescent="0.25">
      <c r="A56" s="68" t="s">
        <v>258</v>
      </c>
      <c r="B56" s="57"/>
      <c r="C56" s="48" t="s">
        <v>228</v>
      </c>
      <c r="D56" s="57"/>
    </row>
    <row r="57" spans="1:4" ht="60" x14ac:dyDescent="0.25">
      <c r="A57" s="68" t="s">
        <v>259</v>
      </c>
      <c r="B57" s="57"/>
      <c r="C57" s="57"/>
      <c r="D57" s="57"/>
    </row>
    <row r="58" spans="1:4" ht="45" x14ac:dyDescent="0.25">
      <c r="A58" s="68" t="s">
        <v>260</v>
      </c>
      <c r="B58" s="57">
        <v>191.8</v>
      </c>
      <c r="C58" s="48" t="s">
        <v>228</v>
      </c>
      <c r="D58" s="48" t="s">
        <v>228</v>
      </c>
    </row>
    <row r="59" spans="1:4" ht="60" x14ac:dyDescent="0.25">
      <c r="A59" s="68" t="s">
        <v>261</v>
      </c>
      <c r="B59" s="57"/>
      <c r="C59" s="48" t="s">
        <v>228</v>
      </c>
      <c r="D59" s="48" t="s">
        <v>228</v>
      </c>
    </row>
    <row r="60" spans="1:4" s="69" customFormat="1" x14ac:dyDescent="0.25">
      <c r="A60" s="70" t="s">
        <v>219</v>
      </c>
      <c r="B60" s="71">
        <f>SUM(B53:B59)</f>
        <v>192.4</v>
      </c>
      <c r="C60" s="71" t="s">
        <v>137</v>
      </c>
      <c r="D60" s="71" t="s">
        <v>137</v>
      </c>
    </row>
    <row r="61" spans="1:4" x14ac:dyDescent="0.25">
      <c r="A61" s="72" t="s">
        <v>235</v>
      </c>
      <c r="B61" s="48">
        <f>SUM(B53:B55)</f>
        <v>0.6</v>
      </c>
      <c r="C61" s="48">
        <f>SUM(C53,B54,C55)</f>
        <v>0.6</v>
      </c>
      <c r="D61" s="48">
        <f>SUM(D53:D55)</f>
        <v>0.6</v>
      </c>
    </row>
    <row r="62" spans="1:4" x14ac:dyDescent="0.25">
      <c r="A62" s="72" t="s">
        <v>236</v>
      </c>
      <c r="B62" s="48" t="s">
        <v>137</v>
      </c>
      <c r="C62" s="48">
        <f>SUM(C53,B54,C55,B56,C57)</f>
        <v>0.6</v>
      </c>
      <c r="D62" s="48">
        <f>SUM(D53:D57)</f>
        <v>0.6</v>
      </c>
    </row>
    <row r="63" spans="1:4" x14ac:dyDescent="0.25">
      <c r="A63" s="74"/>
      <c r="B63" s="75"/>
      <c r="C63" s="75"/>
      <c r="D63" s="75"/>
    </row>
    <row r="64" spans="1:4" ht="51.75" customHeight="1" x14ac:dyDescent="0.25">
      <c r="A64" s="299" t="s">
        <v>262</v>
      </c>
      <c r="B64" s="299"/>
      <c r="C64" s="299"/>
      <c r="D64" s="299"/>
    </row>
  </sheetData>
  <sheetProtection sheet="1" objects="1" scenarios="1" formatCells="0" formatColumns="0" formatRows="0" deleteColumns="0" deleteRows="0" sort="0" autoFilter="0"/>
  <mergeCells count="10">
    <mergeCell ref="A1:D1"/>
    <mergeCell ref="A2:D2"/>
    <mergeCell ref="A4:A5"/>
    <mergeCell ref="B5:D5"/>
    <mergeCell ref="A7:D7"/>
    <mergeCell ref="A19:D19"/>
    <mergeCell ref="A30:D30"/>
    <mergeCell ref="A41:D41"/>
    <mergeCell ref="A52:D52"/>
    <mergeCell ref="A64:D64"/>
  </mergeCells>
  <dataValidations count="1">
    <dataValidation type="list" allowBlank="1" showInputMessage="1" showErrorMessage="1" sqref="B5">
      <formula1>Период</formula1>
    </dataValidation>
  </dataValidations>
  <pageMargins left="0.39370078740157477" right="0.39370078740157477" top="0.59055118110236249" bottom="0.39370078740157477" header="0.31496062992125984" footer="0.31496062992125984"/>
  <pageSetup paperSize="9" scale="98"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topLeftCell="A31" workbookViewId="0">
      <selection activeCell="F28" sqref="F28"/>
    </sheetView>
  </sheetViews>
  <sheetFormatPr defaultRowHeight="15.75" x14ac:dyDescent="0.25"/>
  <cols>
    <col min="1" max="1" width="5.7109375" style="76" customWidth="1"/>
    <col min="2" max="2" width="33.42578125" style="76" customWidth="1"/>
    <col min="3" max="3" width="28.85546875" style="76" customWidth="1"/>
    <col min="4" max="4" width="25.42578125" style="76" customWidth="1"/>
    <col min="5" max="5" width="25.85546875" style="76" bestFit="1" customWidth="1"/>
    <col min="6" max="6" width="23.28515625" style="76" customWidth="1"/>
    <col min="7" max="7" width="20.7109375" style="76" customWidth="1"/>
    <col min="8" max="8" width="23.140625" style="76" customWidth="1"/>
    <col min="9" max="9" width="26.42578125" style="76" customWidth="1"/>
    <col min="10" max="16384" width="9.140625" style="76"/>
  </cols>
  <sheetData>
    <row r="1" spans="1:9" ht="16.5" x14ac:dyDescent="0.25">
      <c r="A1" s="355" t="s">
        <v>263</v>
      </c>
      <c r="B1" s="355"/>
      <c r="C1" s="355"/>
      <c r="D1" s="355"/>
      <c r="E1" s="355"/>
      <c r="F1" s="355"/>
    </row>
    <row r="2" spans="1:9" ht="19.5" x14ac:dyDescent="0.25">
      <c r="A2" s="355" t="s">
        <v>264</v>
      </c>
      <c r="B2" s="355"/>
      <c r="C2" s="355"/>
      <c r="D2" s="355"/>
      <c r="E2" s="355"/>
      <c r="F2" s="355"/>
    </row>
    <row r="5" spans="1:9" ht="70.5" customHeight="1" x14ac:dyDescent="0.25">
      <c r="A5" s="294" t="s">
        <v>12</v>
      </c>
      <c r="B5" s="294" t="s">
        <v>265</v>
      </c>
      <c r="C5" s="294" t="s">
        <v>266</v>
      </c>
      <c r="D5" s="357" t="s">
        <v>267</v>
      </c>
      <c r="E5" s="359" t="s">
        <v>268</v>
      </c>
      <c r="F5" s="361" t="s">
        <v>269</v>
      </c>
      <c r="G5" s="362"/>
      <c r="H5" s="349" t="s">
        <v>270</v>
      </c>
      <c r="I5" s="350"/>
    </row>
    <row r="6" spans="1:9" ht="75" customHeight="1" x14ac:dyDescent="0.25">
      <c r="A6" s="356"/>
      <c r="B6" s="356"/>
      <c r="C6" s="356"/>
      <c r="D6" s="358"/>
      <c r="E6" s="360"/>
      <c r="F6" s="78" t="s">
        <v>271</v>
      </c>
      <c r="G6" s="78" t="s">
        <v>272</v>
      </c>
      <c r="H6" s="79" t="s">
        <v>136</v>
      </c>
      <c r="I6" s="77" t="s">
        <v>273</v>
      </c>
    </row>
    <row r="7" spans="1:9" ht="25.5" customHeight="1" x14ac:dyDescent="0.25">
      <c r="A7" s="295"/>
      <c r="B7" s="295"/>
      <c r="C7" s="295"/>
      <c r="D7" s="80">
        <v>45292</v>
      </c>
      <c r="E7" s="80" t="s">
        <v>16</v>
      </c>
      <c r="F7" s="351" t="s">
        <v>16</v>
      </c>
      <c r="G7" s="352"/>
      <c r="H7" s="353" t="s">
        <v>132</v>
      </c>
      <c r="I7" s="354"/>
    </row>
    <row r="8" spans="1:9" x14ac:dyDescent="0.25">
      <c r="A8" s="82">
        <v>1</v>
      </c>
      <c r="B8" s="82">
        <v>2</v>
      </c>
      <c r="C8" s="82">
        <v>3</v>
      </c>
      <c r="D8" s="82">
        <v>4</v>
      </c>
      <c r="E8" s="82">
        <v>5</v>
      </c>
      <c r="F8" s="82">
        <v>6</v>
      </c>
      <c r="G8" s="83">
        <v>7</v>
      </c>
      <c r="H8" s="82">
        <v>8</v>
      </c>
      <c r="I8" s="83">
        <v>9</v>
      </c>
    </row>
    <row r="9" spans="1:9" ht="15.75" customHeight="1" x14ac:dyDescent="0.25">
      <c r="A9" s="345" t="s">
        <v>214</v>
      </c>
      <c r="B9" s="346"/>
      <c r="C9" s="346"/>
      <c r="D9" s="346"/>
      <c r="E9" s="346"/>
      <c r="F9" s="347"/>
      <c r="G9" s="84"/>
      <c r="H9" s="85"/>
      <c r="I9" s="85"/>
    </row>
    <row r="10" spans="1:9" x14ac:dyDescent="0.25">
      <c r="A10" s="86"/>
      <c r="B10" s="87"/>
      <c r="C10" s="87"/>
      <c r="D10" s="88"/>
      <c r="E10" s="89"/>
      <c r="F10" s="90"/>
      <c r="G10" s="91"/>
      <c r="H10" s="92"/>
      <c r="I10" s="92"/>
    </row>
    <row r="11" spans="1:9" x14ac:dyDescent="0.25">
      <c r="A11" s="86"/>
      <c r="B11" s="87"/>
      <c r="C11" s="87"/>
      <c r="D11" s="88"/>
      <c r="E11" s="89"/>
      <c r="F11" s="90"/>
      <c r="G11" s="92"/>
      <c r="H11" s="92"/>
      <c r="I11" s="92"/>
    </row>
    <row r="12" spans="1:9" x14ac:dyDescent="0.25">
      <c r="A12" s="86"/>
      <c r="B12" s="87"/>
      <c r="C12" s="87"/>
      <c r="D12" s="88"/>
      <c r="E12" s="89"/>
      <c r="F12" s="90"/>
      <c r="G12" s="92"/>
      <c r="H12" s="92"/>
      <c r="I12" s="92"/>
    </row>
    <row r="13" spans="1:9" x14ac:dyDescent="0.25">
      <c r="A13" s="86"/>
      <c r="B13" s="87"/>
      <c r="C13" s="87"/>
      <c r="D13" s="88"/>
      <c r="E13" s="89"/>
      <c r="F13" s="90"/>
      <c r="G13" s="93"/>
      <c r="H13" s="92"/>
      <c r="I13" s="92"/>
    </row>
    <row r="14" spans="1:9" x14ac:dyDescent="0.25">
      <c r="A14" s="86"/>
      <c r="B14" s="87"/>
      <c r="C14" s="87"/>
      <c r="D14" s="88"/>
      <c r="E14" s="89"/>
      <c r="F14" s="90"/>
      <c r="G14" s="92"/>
      <c r="H14" s="92"/>
      <c r="I14" s="92"/>
    </row>
    <row r="15" spans="1:9" x14ac:dyDescent="0.25">
      <c r="A15" s="86"/>
      <c r="B15" s="87"/>
      <c r="C15" s="87"/>
      <c r="D15" s="88"/>
      <c r="E15" s="89"/>
      <c r="F15" s="90"/>
      <c r="G15" s="92"/>
      <c r="H15" s="92"/>
      <c r="I15" s="92"/>
    </row>
    <row r="16" spans="1:9" x14ac:dyDescent="0.25">
      <c r="A16" s="86"/>
      <c r="B16" s="87"/>
      <c r="C16" s="87"/>
      <c r="D16" s="88"/>
      <c r="E16" s="89"/>
      <c r="F16" s="90"/>
      <c r="G16" s="92"/>
      <c r="H16" s="92"/>
      <c r="I16" s="92"/>
    </row>
    <row r="17" spans="1:9" x14ac:dyDescent="0.25">
      <c r="A17" s="86"/>
      <c r="B17" s="87"/>
      <c r="C17" s="87"/>
      <c r="D17" s="88"/>
      <c r="E17" s="89"/>
      <c r="F17" s="90"/>
      <c r="G17" s="92"/>
      <c r="H17" s="92"/>
      <c r="I17" s="92"/>
    </row>
    <row r="18" spans="1:9" x14ac:dyDescent="0.25">
      <c r="A18" s="94"/>
      <c r="B18" s="95" t="s">
        <v>219</v>
      </c>
      <c r="C18" s="96">
        <f>COUNTA(C10:C17)</f>
        <v>0</v>
      </c>
      <c r="D18" s="96">
        <f>COUNTIF(D10:D17,"Да")</f>
        <v>0</v>
      </c>
      <c r="E18" s="97">
        <f>SUM(E10:E17)</f>
        <v>0</v>
      </c>
      <c r="F18" s="98">
        <f>SUM(F10:F17)</f>
        <v>0</v>
      </c>
      <c r="G18" s="90">
        <f>SUM(G10:G17)</f>
        <v>0</v>
      </c>
      <c r="H18" s="92"/>
      <c r="I18" s="92"/>
    </row>
    <row r="19" spans="1:9" ht="15.75" customHeight="1" x14ac:dyDescent="0.25">
      <c r="A19" s="345" t="s">
        <v>215</v>
      </c>
      <c r="B19" s="346"/>
      <c r="C19" s="346"/>
      <c r="D19" s="346"/>
      <c r="E19" s="346"/>
      <c r="F19" s="347"/>
      <c r="G19" s="85"/>
      <c r="H19" s="85"/>
      <c r="I19" s="85"/>
    </row>
    <row r="20" spans="1:9" ht="47.25" x14ac:dyDescent="0.25">
      <c r="A20" s="86"/>
      <c r="B20" s="218" t="s">
        <v>715</v>
      </c>
      <c r="C20" s="87" t="s">
        <v>526</v>
      </c>
      <c r="D20" s="88" t="s">
        <v>525</v>
      </c>
      <c r="E20" s="89">
        <v>20</v>
      </c>
      <c r="F20" s="222">
        <v>98</v>
      </c>
      <c r="G20" s="222">
        <v>2098</v>
      </c>
      <c r="H20" s="167">
        <v>2</v>
      </c>
      <c r="I20" s="223" t="s">
        <v>725</v>
      </c>
    </row>
    <row r="21" spans="1:9" ht="63" x14ac:dyDescent="0.25">
      <c r="A21" s="86"/>
      <c r="B21" s="219" t="s">
        <v>716</v>
      </c>
      <c r="C21" s="87" t="s">
        <v>526</v>
      </c>
      <c r="D21" s="88" t="s">
        <v>525</v>
      </c>
      <c r="E21" s="89">
        <v>25.3</v>
      </c>
      <c r="F21" s="222">
        <v>118</v>
      </c>
      <c r="G21" s="222">
        <v>5446</v>
      </c>
      <c r="H21" s="167">
        <v>1</v>
      </c>
      <c r="I21" s="223" t="s">
        <v>726</v>
      </c>
    </row>
    <row r="22" spans="1:9" ht="94.5" x14ac:dyDescent="0.25">
      <c r="A22" s="86"/>
      <c r="B22" s="219" t="s">
        <v>717</v>
      </c>
      <c r="C22" s="87" t="s">
        <v>526</v>
      </c>
      <c r="D22" s="88" t="s">
        <v>525</v>
      </c>
      <c r="E22" s="89">
        <v>5.4</v>
      </c>
      <c r="F22" s="222">
        <v>266</v>
      </c>
      <c r="G22" s="222">
        <v>7518</v>
      </c>
      <c r="H22" s="167">
        <v>4</v>
      </c>
      <c r="I22" s="223" t="s">
        <v>727</v>
      </c>
    </row>
    <row r="23" spans="1:9" ht="31.5" x14ac:dyDescent="0.25">
      <c r="A23" s="86"/>
      <c r="B23" s="219" t="s">
        <v>718</v>
      </c>
      <c r="C23" s="87" t="s">
        <v>526</v>
      </c>
      <c r="D23" s="88" t="s">
        <v>525</v>
      </c>
      <c r="E23" s="89">
        <v>4.5999999999999996</v>
      </c>
      <c r="F23" s="222">
        <v>88</v>
      </c>
      <c r="G23" s="222">
        <v>2098</v>
      </c>
      <c r="H23" s="167">
        <v>2</v>
      </c>
      <c r="I23" s="223" t="s">
        <v>725</v>
      </c>
    </row>
    <row r="24" spans="1:9" ht="94.5" x14ac:dyDescent="0.25">
      <c r="A24" s="86"/>
      <c r="B24" s="219" t="s">
        <v>719</v>
      </c>
      <c r="C24" s="87" t="s">
        <v>526</v>
      </c>
      <c r="D24" s="88" t="s">
        <v>531</v>
      </c>
      <c r="E24" s="89"/>
      <c r="F24" s="90"/>
      <c r="G24" s="92"/>
      <c r="H24" s="92"/>
      <c r="I24" s="92"/>
    </row>
    <row r="25" spans="1:9" ht="94.5" x14ac:dyDescent="0.25">
      <c r="A25" s="86"/>
      <c r="B25" s="219" t="s">
        <v>720</v>
      </c>
      <c r="C25" s="87" t="s">
        <v>526</v>
      </c>
      <c r="D25" s="88" t="s">
        <v>531</v>
      </c>
      <c r="E25" s="89"/>
      <c r="F25" s="90"/>
      <c r="G25" s="91"/>
      <c r="H25" s="92"/>
      <c r="I25" s="92"/>
    </row>
    <row r="26" spans="1:9" ht="47.25" x14ac:dyDescent="0.25">
      <c r="A26" s="86"/>
      <c r="B26" s="219" t="s">
        <v>721</v>
      </c>
      <c r="C26" s="87" t="s">
        <v>526</v>
      </c>
      <c r="D26" s="88" t="s">
        <v>525</v>
      </c>
      <c r="E26" s="89">
        <v>1.6</v>
      </c>
      <c r="F26" s="90">
        <v>50</v>
      </c>
      <c r="G26" s="222">
        <v>2279</v>
      </c>
      <c r="H26" s="90">
        <v>1</v>
      </c>
      <c r="I26" s="224" t="s">
        <v>728</v>
      </c>
    </row>
    <row r="27" spans="1:9" x14ac:dyDescent="0.25">
      <c r="A27" s="86"/>
      <c r="B27" s="87"/>
      <c r="C27" s="87"/>
      <c r="D27" s="88"/>
      <c r="E27" s="89"/>
      <c r="F27" s="90"/>
      <c r="G27" s="92"/>
      <c r="H27" s="92"/>
      <c r="I27" s="92"/>
    </row>
    <row r="28" spans="1:9" x14ac:dyDescent="0.25">
      <c r="A28" s="94"/>
      <c r="B28" s="95" t="s">
        <v>219</v>
      </c>
      <c r="C28" s="96">
        <f>COUNTA(C20:C27)</f>
        <v>7</v>
      </c>
      <c r="D28" s="96">
        <f>COUNTIF(D20:D27,"Да")</f>
        <v>5</v>
      </c>
      <c r="E28" s="97">
        <f>SUM(E20:E27)</f>
        <v>56.9</v>
      </c>
      <c r="F28" s="98">
        <f>SUM(F20:F27)</f>
        <v>620</v>
      </c>
      <c r="G28" s="90">
        <f>SUM(G20:G27)</f>
        <v>19439</v>
      </c>
      <c r="H28" s="92"/>
      <c r="I28" s="92"/>
    </row>
    <row r="29" spans="1:9" ht="15.75" customHeight="1" x14ac:dyDescent="0.25">
      <c r="A29" s="345" t="s">
        <v>216</v>
      </c>
      <c r="B29" s="346"/>
      <c r="C29" s="346"/>
      <c r="D29" s="346"/>
      <c r="E29" s="346"/>
      <c r="F29" s="347"/>
      <c r="G29" s="85"/>
      <c r="H29" s="85"/>
      <c r="I29" s="85"/>
    </row>
    <row r="30" spans="1:9" ht="173.25" x14ac:dyDescent="0.25">
      <c r="A30" s="86"/>
      <c r="B30" s="99" t="s">
        <v>722</v>
      </c>
      <c r="C30" s="87" t="s">
        <v>526</v>
      </c>
      <c r="D30" s="88" t="s">
        <v>525</v>
      </c>
      <c r="E30" s="89">
        <v>0.2</v>
      </c>
      <c r="F30" s="90">
        <f>430+1400</f>
        <v>1830</v>
      </c>
      <c r="G30" s="222">
        <v>170060</v>
      </c>
      <c r="H30" s="90">
        <v>2</v>
      </c>
      <c r="I30" s="225" t="s">
        <v>729</v>
      </c>
    </row>
    <row r="31" spans="1:9" x14ac:dyDescent="0.25">
      <c r="A31" s="86"/>
      <c r="B31" s="87"/>
      <c r="C31" s="87"/>
      <c r="D31" s="88"/>
      <c r="E31" s="89"/>
      <c r="F31" s="90"/>
      <c r="G31" s="92"/>
      <c r="H31" s="92"/>
      <c r="I31" s="92"/>
    </row>
    <row r="32" spans="1:9" x14ac:dyDescent="0.25">
      <c r="A32" s="94"/>
      <c r="B32" s="95" t="s">
        <v>219</v>
      </c>
      <c r="C32" s="96">
        <f>COUNTA(C30:C31)</f>
        <v>1</v>
      </c>
      <c r="D32" s="96">
        <f>COUNTIF(D30:D31,"Да")</f>
        <v>1</v>
      </c>
      <c r="E32" s="97">
        <f>SUM(E30:E31)</f>
        <v>0.2</v>
      </c>
      <c r="F32" s="98">
        <f>SUM(F30:F31)</f>
        <v>1830</v>
      </c>
      <c r="G32" s="90">
        <f>SUM(G30:G31)</f>
        <v>170060</v>
      </c>
      <c r="H32" s="92"/>
      <c r="I32" s="92"/>
    </row>
    <row r="33" spans="1:9" ht="15.75" customHeight="1" x14ac:dyDescent="0.25">
      <c r="A33" s="345" t="s">
        <v>217</v>
      </c>
      <c r="B33" s="346"/>
      <c r="C33" s="346"/>
      <c r="D33" s="346"/>
      <c r="E33" s="346"/>
      <c r="F33" s="347"/>
      <c r="G33" s="85"/>
      <c r="H33" s="85"/>
      <c r="I33" s="85"/>
    </row>
    <row r="34" spans="1:9" x14ac:dyDescent="0.25">
      <c r="A34" s="86"/>
      <c r="B34" s="87"/>
      <c r="C34" s="87"/>
      <c r="D34" s="88"/>
      <c r="E34" s="89"/>
      <c r="F34" s="90"/>
      <c r="G34" s="92"/>
      <c r="H34" s="92"/>
      <c r="I34" s="92"/>
    </row>
    <row r="35" spans="1:9" x14ac:dyDescent="0.25">
      <c r="A35" s="86"/>
      <c r="B35" s="87"/>
      <c r="C35" s="87"/>
      <c r="D35" s="88"/>
      <c r="E35" s="89"/>
      <c r="F35" s="90"/>
      <c r="G35" s="92"/>
      <c r="H35" s="92"/>
      <c r="I35" s="92"/>
    </row>
    <row r="36" spans="1:9" x14ac:dyDescent="0.25">
      <c r="A36" s="94"/>
      <c r="B36" s="95" t="s">
        <v>219</v>
      </c>
      <c r="C36" s="96">
        <f>COUNTA(C34:C35)</f>
        <v>0</v>
      </c>
      <c r="D36" s="96">
        <f>COUNTIF(D34:D35,"Да")</f>
        <v>0</v>
      </c>
      <c r="E36" s="97">
        <f>SUM(E34:E35)</f>
        <v>0</v>
      </c>
      <c r="F36" s="98">
        <f>SUM(F34:F35)</f>
        <v>0</v>
      </c>
      <c r="G36" s="90">
        <f>SUM(G34:G35)</f>
        <v>0</v>
      </c>
      <c r="H36" s="92"/>
      <c r="I36" s="92"/>
    </row>
    <row r="37" spans="1:9" ht="15.75" customHeight="1" x14ac:dyDescent="0.25">
      <c r="A37" s="345" t="s">
        <v>218</v>
      </c>
      <c r="B37" s="346"/>
      <c r="C37" s="346"/>
      <c r="D37" s="346"/>
      <c r="E37" s="346"/>
      <c r="F37" s="347"/>
      <c r="G37" s="85"/>
      <c r="H37" s="85"/>
      <c r="I37" s="85"/>
    </row>
    <row r="38" spans="1:9" ht="78.75" x14ac:dyDescent="0.25">
      <c r="A38" s="86"/>
      <c r="B38" s="220" t="s">
        <v>723</v>
      </c>
      <c r="C38" s="87" t="s">
        <v>526</v>
      </c>
      <c r="D38" s="88" t="s">
        <v>525</v>
      </c>
      <c r="E38" s="89">
        <v>0.1</v>
      </c>
      <c r="F38" s="90">
        <v>105</v>
      </c>
      <c r="G38" s="90">
        <v>18238</v>
      </c>
      <c r="H38" s="90">
        <v>1</v>
      </c>
      <c r="I38" s="225" t="s">
        <v>730</v>
      </c>
    </row>
    <row r="39" spans="1:9" ht="63" x14ac:dyDescent="0.25">
      <c r="A39" s="86"/>
      <c r="B39" s="221" t="s">
        <v>724</v>
      </c>
      <c r="C39" s="87" t="s">
        <v>526</v>
      </c>
      <c r="D39" s="88" t="s">
        <v>525</v>
      </c>
      <c r="E39" s="89">
        <v>0.5</v>
      </c>
      <c r="F39" s="90">
        <v>35</v>
      </c>
      <c r="G39" s="90">
        <v>750</v>
      </c>
      <c r="H39" s="90">
        <v>1</v>
      </c>
      <c r="I39" s="225" t="s">
        <v>731</v>
      </c>
    </row>
    <row r="40" spans="1:9" x14ac:dyDescent="0.25">
      <c r="A40" s="86"/>
      <c r="B40" s="87"/>
      <c r="C40" s="87"/>
      <c r="D40" s="88"/>
      <c r="E40" s="89"/>
      <c r="F40" s="90"/>
      <c r="G40" s="92"/>
      <c r="H40" s="92"/>
      <c r="I40" s="92"/>
    </row>
    <row r="41" spans="1:9" x14ac:dyDescent="0.25">
      <c r="A41" s="86"/>
      <c r="B41" s="87"/>
      <c r="C41" s="87"/>
      <c r="D41" s="88"/>
      <c r="E41" s="89"/>
      <c r="F41" s="90"/>
      <c r="G41" s="92"/>
      <c r="H41" s="92"/>
      <c r="I41" s="92"/>
    </row>
    <row r="42" spans="1:9" x14ac:dyDescent="0.25">
      <c r="A42" s="94"/>
      <c r="B42" s="95" t="s">
        <v>219</v>
      </c>
      <c r="C42" s="96">
        <f>COUNTA(C38:C41)</f>
        <v>2</v>
      </c>
      <c r="D42" s="96">
        <f>COUNTIF(D38:D41,"Да")</f>
        <v>2</v>
      </c>
      <c r="E42" s="97">
        <f>SUM(E38:E41)</f>
        <v>0.6</v>
      </c>
      <c r="F42" s="98">
        <f>SUM(F38:F41)</f>
        <v>140</v>
      </c>
      <c r="G42" s="90">
        <f>SUM(G38:G41)</f>
        <v>18988</v>
      </c>
      <c r="H42" s="92"/>
      <c r="I42" s="92"/>
    </row>
    <row r="43" spans="1:9" ht="18" customHeight="1" x14ac:dyDescent="0.25">
      <c r="A43" s="348" t="s">
        <v>274</v>
      </c>
      <c r="B43" s="348"/>
      <c r="C43" s="348"/>
      <c r="D43" s="348"/>
      <c r="E43" s="348"/>
      <c r="F43" s="348"/>
      <c r="G43" s="348"/>
    </row>
    <row r="44" spans="1:9" ht="43.5" customHeight="1" x14ac:dyDescent="0.25">
      <c r="A44" s="343" t="s">
        <v>275</v>
      </c>
      <c r="B44" s="343"/>
      <c r="C44" s="343"/>
      <c r="D44" s="343"/>
      <c r="E44" s="343"/>
      <c r="F44" s="343"/>
      <c r="G44" s="343"/>
    </row>
    <row r="45" spans="1:9" ht="30" customHeight="1" x14ac:dyDescent="0.25">
      <c r="A45" s="343" t="s">
        <v>276</v>
      </c>
      <c r="B45" s="343"/>
      <c r="C45" s="343"/>
      <c r="D45" s="343"/>
      <c r="E45" s="343"/>
      <c r="F45" s="343"/>
      <c r="G45" s="343"/>
    </row>
    <row r="46" spans="1:9" ht="44.25" customHeight="1" x14ac:dyDescent="0.25">
      <c r="A46" s="343" t="s">
        <v>277</v>
      </c>
      <c r="B46" s="343"/>
      <c r="C46" s="343"/>
      <c r="D46" s="343"/>
      <c r="E46" s="343"/>
      <c r="F46" s="343"/>
      <c r="G46" s="343"/>
    </row>
    <row r="47" spans="1:9" ht="27" customHeight="1" x14ac:dyDescent="0.25">
      <c r="A47" s="344" t="s">
        <v>278</v>
      </c>
      <c r="B47" s="344"/>
      <c r="C47" s="344"/>
      <c r="D47" s="344"/>
      <c r="E47" s="344"/>
      <c r="F47" s="344"/>
      <c r="G47" s="344"/>
    </row>
  </sheetData>
  <sheetProtection sheet="1" objects="1" scenarios="1" formatCells="0" formatColumns="0" formatRows="0" insertRows="0" deleteColumns="0" deleteRows="0" sort="0" autoFilter="0"/>
  <mergeCells count="21">
    <mergeCell ref="A1:F1"/>
    <mergeCell ref="A2:F2"/>
    <mergeCell ref="A5:A7"/>
    <mergeCell ref="B5:B7"/>
    <mergeCell ref="C5:C7"/>
    <mergeCell ref="D5:D6"/>
    <mergeCell ref="E5:E6"/>
    <mergeCell ref="F5:G5"/>
    <mergeCell ref="H5:I5"/>
    <mergeCell ref="F7:G7"/>
    <mergeCell ref="H7:I7"/>
    <mergeCell ref="A9:F9"/>
    <mergeCell ref="A19:F19"/>
    <mergeCell ref="A45:G45"/>
    <mergeCell ref="A46:G46"/>
    <mergeCell ref="A47:G47"/>
    <mergeCell ref="A29:F29"/>
    <mergeCell ref="A33:F33"/>
    <mergeCell ref="A37:F37"/>
    <mergeCell ref="A43:G43"/>
    <mergeCell ref="A44:G44"/>
  </mergeCells>
  <dataValidations count="5">
    <dataValidation type="list" allowBlank="1" showInputMessage="1" showErrorMessage="1" sqref="D34:D35 D30:D31 D20:D27 D10:D17 D38:D41">
      <formula1>Список</formula1>
    </dataValidation>
    <dataValidation type="list" allowBlank="1" showInputMessage="1" showErrorMessage="1" sqref="C34:C35 C30:C31 C20:C27 C10:C17 C38:C41">
      <formula1>Перечень</formula1>
    </dataValidation>
    <dataValidation type="list" allowBlank="1" showInputMessage="1" showErrorMessage="1" sqref="D7">
      <formula1>Дата</formula1>
    </dataValidation>
    <dataValidation type="list" allowBlank="1" showInputMessage="1" showErrorMessage="1" sqref="E7:F7">
      <formula1>Период</formula1>
    </dataValidation>
    <dataValidation type="list" allowBlank="1" showInputMessage="1" showErrorMessage="1" sqref="H7">
      <formula1>"январь-июнь 2023 года, 2023 год"</formula1>
    </dataValidation>
  </dataValidations>
  <pageMargins left="0.39370078740157477" right="0.39370078740157477" top="0.59055118110236249" bottom="0.39370078740157477" header="0.31496062992125984" footer="0.31496062992125984"/>
  <pageSetup paperSize="9" scale="45"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7"/>
  <sheetViews>
    <sheetView zoomScale="85" workbookViewId="0">
      <pane ySplit="6" topLeftCell="A10" activePane="bottomLeft" state="frozen"/>
      <selection sqref="A1:D1"/>
      <selection pane="bottomLeft" activeCell="C22" sqref="C22:D24"/>
    </sheetView>
  </sheetViews>
  <sheetFormatPr defaultRowHeight="15.75" x14ac:dyDescent="0.25"/>
  <cols>
    <col min="1" max="1" width="5.7109375" style="100" customWidth="1"/>
    <col min="2" max="2" width="43.5703125" style="100" customWidth="1"/>
    <col min="3" max="4" width="34.5703125" style="100" customWidth="1"/>
    <col min="5" max="16384" width="9.140625" style="100"/>
  </cols>
  <sheetData>
    <row r="1" spans="1:4" ht="16.5" x14ac:dyDescent="0.25">
      <c r="A1" s="368" t="s">
        <v>279</v>
      </c>
      <c r="B1" s="368"/>
      <c r="C1" s="368"/>
      <c r="D1" s="368"/>
    </row>
    <row r="2" spans="1:4" ht="16.5" x14ac:dyDescent="0.25">
      <c r="A2" s="368" t="s">
        <v>280</v>
      </c>
      <c r="B2" s="368"/>
      <c r="C2" s="368"/>
      <c r="D2" s="368"/>
    </row>
    <row r="3" spans="1:4" ht="16.5" x14ac:dyDescent="0.25">
      <c r="A3" s="368" t="s">
        <v>16</v>
      </c>
      <c r="B3" s="368"/>
      <c r="C3" s="368"/>
      <c r="D3" s="368"/>
    </row>
    <row r="5" spans="1:4" ht="94.5" x14ac:dyDescent="0.25">
      <c r="A5" s="101" t="s">
        <v>12</v>
      </c>
      <c r="B5" s="101" t="s">
        <v>281</v>
      </c>
      <c r="C5" s="101" t="s">
        <v>282</v>
      </c>
      <c r="D5" s="101" t="s">
        <v>283</v>
      </c>
    </row>
    <row r="6" spans="1:4" x14ac:dyDescent="0.25">
      <c r="A6" s="102">
        <v>1</v>
      </c>
      <c r="B6" s="102">
        <v>2</v>
      </c>
      <c r="C6" s="102">
        <v>3</v>
      </c>
      <c r="D6" s="102">
        <v>4</v>
      </c>
    </row>
    <row r="7" spans="1:4" x14ac:dyDescent="0.25">
      <c r="A7" s="363" t="s">
        <v>215</v>
      </c>
      <c r="B7" s="364"/>
      <c r="C7" s="364"/>
      <c r="D7" s="365"/>
    </row>
    <row r="8" spans="1:4" ht="31.5" x14ac:dyDescent="0.25">
      <c r="A8" s="103">
        <v>1</v>
      </c>
      <c r="B8" s="55" t="s">
        <v>284</v>
      </c>
      <c r="C8" s="207">
        <v>2098</v>
      </c>
      <c r="D8" s="207">
        <v>98</v>
      </c>
    </row>
    <row r="9" spans="1:4" ht="31.5" x14ac:dyDescent="0.25">
      <c r="A9" s="103">
        <v>2</v>
      </c>
      <c r="B9" s="55" t="s">
        <v>285</v>
      </c>
      <c r="C9" s="207">
        <v>5446</v>
      </c>
      <c r="D9" s="207">
        <v>118</v>
      </c>
    </row>
    <row r="10" spans="1:4" ht="47.25" x14ac:dyDescent="0.25">
      <c r="A10" s="103">
        <v>3</v>
      </c>
      <c r="B10" s="55" t="s">
        <v>286</v>
      </c>
      <c r="C10" s="207">
        <v>7518</v>
      </c>
      <c r="D10" s="207">
        <v>266</v>
      </c>
    </row>
    <row r="11" spans="1:4" ht="47.25" x14ac:dyDescent="0.25">
      <c r="A11" s="103">
        <v>4</v>
      </c>
      <c r="B11" s="55" t="s">
        <v>287</v>
      </c>
      <c r="C11" s="104"/>
      <c r="D11" s="30"/>
    </row>
    <row r="12" spans="1:4" ht="47.25" x14ac:dyDescent="0.25">
      <c r="A12" s="103">
        <v>5</v>
      </c>
      <c r="B12" s="55" t="s">
        <v>288</v>
      </c>
      <c r="C12" s="104">
        <v>2000</v>
      </c>
      <c r="D12" s="30">
        <v>50</v>
      </c>
    </row>
    <row r="13" spans="1:4" ht="31.5" x14ac:dyDescent="0.25">
      <c r="A13" s="105">
        <v>6</v>
      </c>
      <c r="B13" s="55" t="s">
        <v>289</v>
      </c>
      <c r="C13" s="30"/>
      <c r="D13" s="30"/>
    </row>
    <row r="14" spans="1:4" x14ac:dyDescent="0.25">
      <c r="A14" s="363" t="s">
        <v>216</v>
      </c>
      <c r="B14" s="364"/>
      <c r="C14" s="364"/>
      <c r="D14" s="365"/>
    </row>
    <row r="15" spans="1:4" x14ac:dyDescent="0.25">
      <c r="A15" s="103">
        <v>1</v>
      </c>
      <c r="B15" s="55" t="s">
        <v>290</v>
      </c>
      <c r="C15" s="135">
        <v>17283</v>
      </c>
      <c r="D15" s="104"/>
    </row>
    <row r="16" spans="1:4" x14ac:dyDescent="0.25">
      <c r="A16" s="103">
        <v>2</v>
      </c>
      <c r="B16" s="55" t="s">
        <v>291</v>
      </c>
      <c r="C16" s="135">
        <v>17274</v>
      </c>
      <c r="D16" s="104"/>
    </row>
    <row r="17" spans="1:4" x14ac:dyDescent="0.25">
      <c r="A17" s="103">
        <v>3</v>
      </c>
      <c r="B17" s="55" t="s">
        <v>292</v>
      </c>
      <c r="C17" s="135">
        <v>38200</v>
      </c>
      <c r="D17" s="104"/>
    </row>
    <row r="18" spans="1:4" x14ac:dyDescent="0.25">
      <c r="A18" s="103">
        <v>4</v>
      </c>
      <c r="B18" s="55" t="s">
        <v>293</v>
      </c>
      <c r="C18" s="135">
        <v>125177</v>
      </c>
      <c r="D18" s="104"/>
    </row>
    <row r="19" spans="1:4" ht="47.25" x14ac:dyDescent="0.25">
      <c r="A19" s="103">
        <v>5</v>
      </c>
      <c r="B19" s="55" t="s">
        <v>294</v>
      </c>
      <c r="C19" s="135">
        <v>148</v>
      </c>
      <c r="D19" s="104"/>
    </row>
    <row r="20" spans="1:4" ht="31.5" x14ac:dyDescent="0.25">
      <c r="A20" s="106">
        <v>6</v>
      </c>
      <c r="B20" s="107" t="s">
        <v>295</v>
      </c>
      <c r="C20" s="135">
        <v>170060</v>
      </c>
      <c r="D20" s="104">
        <v>1830</v>
      </c>
    </row>
    <row r="21" spans="1:4" x14ac:dyDescent="0.25">
      <c r="A21" s="363" t="s">
        <v>218</v>
      </c>
      <c r="B21" s="364"/>
      <c r="C21" s="364"/>
      <c r="D21" s="365"/>
    </row>
    <row r="22" spans="1:4" ht="31.5" x14ac:dyDescent="0.25">
      <c r="A22" s="103">
        <v>1</v>
      </c>
      <c r="B22" s="108" t="s">
        <v>296</v>
      </c>
      <c r="C22" s="135">
        <v>750</v>
      </c>
      <c r="D22" s="135">
        <v>35</v>
      </c>
    </row>
    <row r="23" spans="1:4" ht="47.25" x14ac:dyDescent="0.25">
      <c r="A23" s="103">
        <v>2</v>
      </c>
      <c r="B23" s="55" t="s">
        <v>297</v>
      </c>
      <c r="C23" s="135">
        <v>131</v>
      </c>
      <c r="D23" s="135">
        <v>0</v>
      </c>
    </row>
    <row r="24" spans="1:4" ht="47.25" x14ac:dyDescent="0.25">
      <c r="A24" s="103">
        <v>3</v>
      </c>
      <c r="B24" s="109" t="s">
        <v>298</v>
      </c>
      <c r="C24" s="135">
        <v>18238</v>
      </c>
      <c r="D24" s="135">
        <v>105</v>
      </c>
    </row>
    <row r="25" spans="1:4" x14ac:dyDescent="0.25">
      <c r="A25" s="363" t="s">
        <v>214</v>
      </c>
      <c r="B25" s="364"/>
      <c r="C25" s="364"/>
      <c r="D25" s="365"/>
    </row>
    <row r="26" spans="1:4" ht="47.25" x14ac:dyDescent="0.25">
      <c r="A26" s="103">
        <v>1</v>
      </c>
      <c r="B26" s="108" t="s">
        <v>299</v>
      </c>
      <c r="C26" s="104"/>
      <c r="D26" s="104"/>
    </row>
    <row r="27" spans="1:4" ht="31.5" x14ac:dyDescent="0.25">
      <c r="A27" s="103">
        <v>2</v>
      </c>
      <c r="B27" s="108" t="s">
        <v>300</v>
      </c>
      <c r="C27" s="104"/>
      <c r="D27" s="104"/>
    </row>
    <row r="28" spans="1:4" ht="47.25" x14ac:dyDescent="0.25">
      <c r="A28" s="103">
        <v>3</v>
      </c>
      <c r="B28" s="108" t="s">
        <v>301</v>
      </c>
      <c r="C28" s="104"/>
      <c r="D28" s="104"/>
    </row>
    <row r="29" spans="1:4" ht="126" x14ac:dyDescent="0.25">
      <c r="A29" s="103">
        <v>4</v>
      </c>
      <c r="B29" s="108" t="s">
        <v>302</v>
      </c>
      <c r="C29" s="104"/>
      <c r="D29" s="104"/>
    </row>
    <row r="30" spans="1:4" x14ac:dyDescent="0.25">
      <c r="A30" s="363" t="s">
        <v>217</v>
      </c>
      <c r="B30" s="364"/>
      <c r="C30" s="364"/>
      <c r="D30" s="365"/>
    </row>
    <row r="31" spans="1:4" x14ac:dyDescent="0.25">
      <c r="A31" s="103">
        <v>1</v>
      </c>
      <c r="B31" s="108" t="s">
        <v>303</v>
      </c>
      <c r="C31" s="104"/>
      <c r="D31" s="104"/>
    </row>
    <row r="32" spans="1:4" x14ac:dyDescent="0.25">
      <c r="A32" s="103">
        <v>2</v>
      </c>
      <c r="B32" s="108" t="s">
        <v>304</v>
      </c>
      <c r="C32" s="104"/>
      <c r="D32" s="104"/>
    </row>
    <row r="33" spans="1:4" x14ac:dyDescent="0.25">
      <c r="A33" s="103">
        <v>3</v>
      </c>
      <c r="B33" s="108" t="s">
        <v>305</v>
      </c>
      <c r="C33" s="104"/>
      <c r="D33" s="104"/>
    </row>
    <row r="34" spans="1:4" ht="31.5" x14ac:dyDescent="0.25">
      <c r="A34" s="103">
        <v>4</v>
      </c>
      <c r="B34" s="108" t="s">
        <v>306</v>
      </c>
      <c r="C34" s="104"/>
      <c r="D34" s="104"/>
    </row>
    <row r="35" spans="1:4" ht="31.5" x14ac:dyDescent="0.25">
      <c r="A35" s="103">
        <v>5</v>
      </c>
      <c r="B35" s="108" t="s">
        <v>307</v>
      </c>
      <c r="C35" s="104"/>
      <c r="D35" s="104"/>
    </row>
    <row r="36" spans="1:4" ht="47.25" x14ac:dyDescent="0.25">
      <c r="A36" s="103">
        <v>6</v>
      </c>
      <c r="B36" s="108" t="s">
        <v>308</v>
      </c>
      <c r="C36" s="104"/>
      <c r="D36" s="104"/>
    </row>
    <row r="37" spans="1:4" s="110" customFormat="1" x14ac:dyDescent="0.25">
      <c r="A37" s="366" t="s">
        <v>219</v>
      </c>
      <c r="B37" s="367"/>
      <c r="C37" s="111">
        <f>SUM(C8:C13,C15:C20,C22:C24,C26:C29,C31:C36)</f>
        <v>404323</v>
      </c>
      <c r="D37" s="111">
        <f>SUM(D8:D13,D15:D20,D22:D24,D26:D29,D31:D36)</f>
        <v>2502</v>
      </c>
    </row>
  </sheetData>
  <sheetProtection formatCells="0" formatColumns="0" formatRows="0" insertRows="0" sort="0" autoFilter="0"/>
  <mergeCells count="9">
    <mergeCell ref="A21:D21"/>
    <mergeCell ref="A25:D25"/>
    <mergeCell ref="A30:D30"/>
    <mergeCell ref="A37:B37"/>
    <mergeCell ref="A1:D1"/>
    <mergeCell ref="A2:D2"/>
    <mergeCell ref="A3:D3"/>
    <mergeCell ref="A7:D7"/>
    <mergeCell ref="A14:D14"/>
  </mergeCells>
  <dataValidations count="1">
    <dataValidation type="list" allowBlank="1" showInputMessage="1" showErrorMessage="1" sqref="A3:D3">
      <formula1>Период</formula1>
    </dataValidation>
  </dataValidations>
  <pageMargins left="0.39370078740157477" right="0.39370078740157477" top="0.59055118110236249" bottom="0.39370078740157477" header="0.31496062992125984" footer="0.31496062992125984"/>
  <pageSetup paperSize="9" scale="8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5"/>
  <sheetViews>
    <sheetView view="pageBreakPreview" topLeftCell="A47" zoomScale="90" zoomScaleNormal="85" zoomScaleSheetLayoutView="90" workbookViewId="0">
      <selection activeCell="D50" sqref="D50:D53"/>
    </sheetView>
  </sheetViews>
  <sheetFormatPr defaultRowHeight="15" x14ac:dyDescent="0.25"/>
  <cols>
    <col min="1" max="1" width="9.5703125" style="112" customWidth="1"/>
    <col min="2" max="2" width="44.5703125" style="112" customWidth="1"/>
    <col min="3" max="3" width="49.42578125" style="112" customWidth="1"/>
    <col min="4" max="4" width="33.28515625" style="112" customWidth="1"/>
    <col min="5" max="5" width="11.85546875" style="112" customWidth="1"/>
    <col min="6" max="16384" width="9.140625" style="112"/>
  </cols>
  <sheetData>
    <row r="1" spans="1:4" ht="68.25" customHeight="1" x14ac:dyDescent="0.25">
      <c r="A1" s="388" t="s">
        <v>309</v>
      </c>
      <c r="B1" s="388"/>
      <c r="C1" s="388"/>
      <c r="D1" s="388"/>
    </row>
    <row r="2" spans="1:4" ht="55.5" customHeight="1" x14ac:dyDescent="0.25">
      <c r="A2" s="389" t="s">
        <v>310</v>
      </c>
      <c r="B2" s="390"/>
      <c r="C2" s="390"/>
      <c r="D2" s="391"/>
    </row>
    <row r="3" spans="1:4" ht="155.25" customHeight="1" x14ac:dyDescent="0.25">
      <c r="A3" s="282" t="s">
        <v>311</v>
      </c>
      <c r="B3" s="372" t="s">
        <v>312</v>
      </c>
      <c r="C3" s="114" t="s">
        <v>313</v>
      </c>
      <c r="D3" s="231" t="s">
        <v>739</v>
      </c>
    </row>
    <row r="4" spans="1:4" ht="142.5" customHeight="1" x14ac:dyDescent="0.25">
      <c r="A4" s="283"/>
      <c r="B4" s="373"/>
      <c r="C4" s="114" t="s">
        <v>314</v>
      </c>
      <c r="D4" s="231" t="s">
        <v>740</v>
      </c>
    </row>
    <row r="5" spans="1:4" ht="47.25" x14ac:dyDescent="0.25">
      <c r="A5" s="284"/>
      <c r="B5" s="374"/>
      <c r="C5" s="114" t="s">
        <v>315</v>
      </c>
      <c r="D5" s="205" t="s">
        <v>751</v>
      </c>
    </row>
    <row r="6" spans="1:4" ht="31.5" x14ac:dyDescent="0.25">
      <c r="A6" s="282" t="s">
        <v>316</v>
      </c>
      <c r="B6" s="115" t="s">
        <v>317</v>
      </c>
      <c r="C6" s="114"/>
      <c r="D6" s="114"/>
    </row>
    <row r="7" spans="1:4" ht="31.5" x14ac:dyDescent="0.25">
      <c r="A7" s="283"/>
      <c r="B7" s="116" t="s">
        <v>318</v>
      </c>
      <c r="C7" s="114" t="s">
        <v>319</v>
      </c>
      <c r="D7" s="119">
        <v>3403.6</v>
      </c>
    </row>
    <row r="8" spans="1:4" ht="31.5" x14ac:dyDescent="0.25">
      <c r="A8" s="283"/>
      <c r="B8" s="116" t="s">
        <v>320</v>
      </c>
      <c r="C8" s="114" t="s">
        <v>319</v>
      </c>
      <c r="D8" s="119">
        <v>0</v>
      </c>
    </row>
    <row r="9" spans="1:4" ht="63" x14ac:dyDescent="0.25">
      <c r="A9" s="283"/>
      <c r="B9" s="116"/>
      <c r="C9" s="114" t="s">
        <v>321</v>
      </c>
      <c r="D9" s="117">
        <f>D8*100/D7</f>
        <v>0</v>
      </c>
    </row>
    <row r="10" spans="1:4" ht="31.5" x14ac:dyDescent="0.25">
      <c r="A10" s="283"/>
      <c r="B10" s="116" t="s">
        <v>322</v>
      </c>
      <c r="C10" s="114" t="s">
        <v>319</v>
      </c>
      <c r="D10" s="119">
        <v>152.6</v>
      </c>
    </row>
    <row r="11" spans="1:4" ht="31.5" x14ac:dyDescent="0.25">
      <c r="A11" s="284"/>
      <c r="B11" s="116" t="s">
        <v>323</v>
      </c>
      <c r="C11" s="114" t="s">
        <v>319</v>
      </c>
      <c r="D11" s="119">
        <v>3251.6</v>
      </c>
    </row>
    <row r="12" spans="1:4" ht="31.5" x14ac:dyDescent="0.25">
      <c r="A12" s="282" t="s">
        <v>324</v>
      </c>
      <c r="B12" s="114" t="s">
        <v>325</v>
      </c>
      <c r="C12" s="114"/>
      <c r="D12" s="119"/>
    </row>
    <row r="13" spans="1:4" ht="31.5" x14ac:dyDescent="0.25">
      <c r="A13" s="283"/>
      <c r="B13" s="116" t="s">
        <v>326</v>
      </c>
      <c r="C13" s="114" t="s">
        <v>136</v>
      </c>
      <c r="D13" s="118">
        <v>9</v>
      </c>
    </row>
    <row r="14" spans="1:4" ht="31.5" x14ac:dyDescent="0.25">
      <c r="A14" s="283"/>
      <c r="B14" s="116" t="s">
        <v>320</v>
      </c>
      <c r="C14" s="114" t="s">
        <v>136</v>
      </c>
      <c r="D14" s="118">
        <v>0</v>
      </c>
    </row>
    <row r="15" spans="1:4" ht="69" customHeight="1" x14ac:dyDescent="0.25">
      <c r="A15" s="283"/>
      <c r="B15" s="116"/>
      <c r="C15" s="114" t="s">
        <v>327</v>
      </c>
      <c r="D15" s="118">
        <f>D14*100/D13</f>
        <v>0</v>
      </c>
    </row>
    <row r="16" spans="1:4" ht="31.5" x14ac:dyDescent="0.25">
      <c r="A16" s="283"/>
      <c r="B16" s="116" t="s">
        <v>322</v>
      </c>
      <c r="C16" s="114" t="s">
        <v>136</v>
      </c>
      <c r="D16" s="118">
        <v>1</v>
      </c>
    </row>
    <row r="17" spans="1:4" ht="31.5" x14ac:dyDescent="0.25">
      <c r="A17" s="284"/>
      <c r="B17" s="116" t="s">
        <v>328</v>
      </c>
      <c r="C17" s="114" t="s">
        <v>136</v>
      </c>
      <c r="D17" s="118">
        <f>D13+D14-D16</f>
        <v>8</v>
      </c>
    </row>
    <row r="18" spans="1:4" ht="47.25" x14ac:dyDescent="0.25">
      <c r="A18" s="282" t="s">
        <v>329</v>
      </c>
      <c r="B18" s="114" t="s">
        <v>330</v>
      </c>
      <c r="C18" s="114" t="s">
        <v>136</v>
      </c>
      <c r="D18" s="118">
        <v>0</v>
      </c>
    </row>
    <row r="19" spans="1:4" ht="47.25" x14ac:dyDescent="0.25">
      <c r="A19" s="284"/>
      <c r="B19" s="116" t="s">
        <v>331</v>
      </c>
      <c r="C19" s="114" t="s">
        <v>136</v>
      </c>
      <c r="D19" s="118">
        <v>0</v>
      </c>
    </row>
    <row r="20" spans="1:4" ht="47.25" x14ac:dyDescent="0.25">
      <c r="A20" s="282" t="s">
        <v>332</v>
      </c>
      <c r="B20" s="114" t="s">
        <v>333</v>
      </c>
      <c r="C20" s="114" t="s">
        <v>136</v>
      </c>
      <c r="D20" s="118">
        <v>1</v>
      </c>
    </row>
    <row r="21" spans="1:4" ht="47.25" x14ac:dyDescent="0.25">
      <c r="A21" s="284"/>
      <c r="B21" s="116" t="s">
        <v>331</v>
      </c>
      <c r="C21" s="114" t="s">
        <v>136</v>
      </c>
      <c r="D21" s="118">
        <v>1</v>
      </c>
    </row>
    <row r="22" spans="1:4" ht="69.75" customHeight="1" x14ac:dyDescent="0.25">
      <c r="A22" s="282" t="s">
        <v>334</v>
      </c>
      <c r="B22" s="114" t="s">
        <v>335</v>
      </c>
      <c r="C22" s="114" t="s">
        <v>136</v>
      </c>
      <c r="D22" s="118">
        <f>D17+D18+D20</f>
        <v>9</v>
      </c>
    </row>
    <row r="23" spans="1:4" ht="54" customHeight="1" x14ac:dyDescent="0.25">
      <c r="A23" s="284"/>
      <c r="B23" s="116" t="s">
        <v>331</v>
      </c>
      <c r="C23" s="114" t="s">
        <v>136</v>
      </c>
      <c r="D23" s="118">
        <v>9</v>
      </c>
    </row>
    <row r="24" spans="1:4" ht="69.75" customHeight="1" x14ac:dyDescent="0.25">
      <c r="A24" s="32" t="s">
        <v>336</v>
      </c>
      <c r="B24" s="114" t="s">
        <v>337</v>
      </c>
      <c r="C24" s="114" t="s">
        <v>338</v>
      </c>
      <c r="D24" s="118">
        <f>D23/D22*100</f>
        <v>100</v>
      </c>
    </row>
    <row r="25" spans="1:4" ht="231" customHeight="1" x14ac:dyDescent="0.25">
      <c r="A25" s="23" t="s">
        <v>339</v>
      </c>
      <c r="B25" s="234" t="s">
        <v>340</v>
      </c>
      <c r="C25" s="114" t="s">
        <v>341</v>
      </c>
      <c r="D25" s="233" t="s">
        <v>732</v>
      </c>
    </row>
    <row r="26" spans="1:4" ht="31.5" x14ac:dyDescent="0.25">
      <c r="A26" s="280" t="s">
        <v>342</v>
      </c>
      <c r="B26" s="380" t="s">
        <v>343</v>
      </c>
      <c r="C26" s="114" t="s">
        <v>344</v>
      </c>
      <c r="D26" s="237" t="s">
        <v>531</v>
      </c>
    </row>
    <row r="27" spans="1:4" ht="31.5" x14ac:dyDescent="0.25">
      <c r="A27" s="280"/>
      <c r="B27" s="381"/>
      <c r="C27" s="114" t="s">
        <v>345</v>
      </c>
      <c r="D27" s="237" t="s">
        <v>525</v>
      </c>
    </row>
    <row r="28" spans="1:4" ht="43.5" customHeight="1" x14ac:dyDescent="0.25">
      <c r="A28" s="280"/>
      <c r="B28" s="382"/>
      <c r="C28" s="114" t="s">
        <v>346</v>
      </c>
      <c r="D28" s="237" t="s">
        <v>531</v>
      </c>
    </row>
    <row r="29" spans="1:4" ht="105" customHeight="1" x14ac:dyDescent="0.25">
      <c r="A29" s="32" t="s">
        <v>347</v>
      </c>
      <c r="B29" s="238" t="s">
        <v>348</v>
      </c>
      <c r="C29" s="114" t="s">
        <v>349</v>
      </c>
      <c r="D29" s="117" t="s">
        <v>737</v>
      </c>
    </row>
    <row r="30" spans="1:4" ht="33" customHeight="1" x14ac:dyDescent="0.25">
      <c r="A30" s="280" t="s">
        <v>350</v>
      </c>
      <c r="B30" s="380" t="s">
        <v>351</v>
      </c>
      <c r="C30" s="114" t="s">
        <v>352</v>
      </c>
      <c r="D30" s="119">
        <v>0</v>
      </c>
    </row>
    <row r="31" spans="1:4" ht="35.25" customHeight="1" x14ac:dyDescent="0.25">
      <c r="A31" s="280"/>
      <c r="B31" s="381"/>
      <c r="C31" s="114" t="s">
        <v>353</v>
      </c>
      <c r="D31" s="119">
        <v>6</v>
      </c>
    </row>
    <row r="32" spans="1:4" ht="39" customHeight="1" x14ac:dyDescent="0.25">
      <c r="A32" s="280"/>
      <c r="B32" s="381"/>
      <c r="C32" s="114" t="s">
        <v>354</v>
      </c>
      <c r="D32" s="119">
        <v>0</v>
      </c>
    </row>
    <row r="33" spans="1:4" ht="54.75" customHeight="1" x14ac:dyDescent="0.25">
      <c r="A33" s="280"/>
      <c r="B33" s="382"/>
      <c r="C33" s="120" t="s">
        <v>355</v>
      </c>
      <c r="D33" s="121">
        <f>D30+D31+D32</f>
        <v>6</v>
      </c>
    </row>
    <row r="34" spans="1:4" ht="18.75" customHeight="1" x14ac:dyDescent="0.25">
      <c r="A34" s="280" t="s">
        <v>356</v>
      </c>
      <c r="B34" s="379" t="s">
        <v>357</v>
      </c>
      <c r="C34" s="114" t="s">
        <v>352</v>
      </c>
      <c r="D34" s="119"/>
    </row>
    <row r="35" spans="1:4" ht="15.75" x14ac:dyDescent="0.25">
      <c r="A35" s="280"/>
      <c r="B35" s="379"/>
      <c r="C35" s="114" t="s">
        <v>353</v>
      </c>
      <c r="D35" s="119">
        <v>8</v>
      </c>
    </row>
    <row r="36" spans="1:4" ht="31.5" x14ac:dyDescent="0.25">
      <c r="A36" s="280"/>
      <c r="B36" s="379"/>
      <c r="C36" s="114" t="s">
        <v>354</v>
      </c>
      <c r="D36" s="119"/>
    </row>
    <row r="37" spans="1:4" ht="31.5" x14ac:dyDescent="0.25">
      <c r="A37" s="280"/>
      <c r="B37" s="379"/>
      <c r="C37" s="120" t="s">
        <v>358</v>
      </c>
      <c r="D37" s="121">
        <f>D34+D35+D36</f>
        <v>8</v>
      </c>
    </row>
    <row r="38" spans="1:4" ht="18.75" x14ac:dyDescent="0.25">
      <c r="A38" s="282" t="s">
        <v>359</v>
      </c>
      <c r="B38" s="380" t="s">
        <v>360</v>
      </c>
      <c r="C38" s="114" t="s">
        <v>361</v>
      </c>
      <c r="D38" s="119"/>
    </row>
    <row r="39" spans="1:4" ht="18.75" x14ac:dyDescent="0.25">
      <c r="A39" s="283"/>
      <c r="B39" s="381"/>
      <c r="C39" s="114" t="s">
        <v>362</v>
      </c>
      <c r="D39" s="119">
        <v>3234.8</v>
      </c>
    </row>
    <row r="40" spans="1:4" ht="34.5" x14ac:dyDescent="0.25">
      <c r="A40" s="283"/>
      <c r="B40" s="381"/>
      <c r="C40" s="114" t="s">
        <v>363</v>
      </c>
      <c r="D40" s="119"/>
    </row>
    <row r="41" spans="1:4" ht="53.25" customHeight="1" x14ac:dyDescent="0.25">
      <c r="A41" s="284"/>
      <c r="B41" s="382"/>
      <c r="C41" s="120" t="s">
        <v>364</v>
      </c>
      <c r="D41" s="121">
        <f>D38+D39+D40</f>
        <v>3234.8</v>
      </c>
    </row>
    <row r="42" spans="1:4" ht="33" customHeight="1" x14ac:dyDescent="0.25">
      <c r="A42" s="383" t="s">
        <v>365</v>
      </c>
      <c r="B42" s="384"/>
      <c r="C42" s="384"/>
      <c r="D42" s="385"/>
    </row>
    <row r="43" spans="1:4" ht="36.75" customHeight="1" x14ac:dyDescent="0.25">
      <c r="A43" s="280" t="s">
        <v>366</v>
      </c>
      <c r="B43" s="372" t="s">
        <v>367</v>
      </c>
      <c r="C43" s="114" t="s">
        <v>368</v>
      </c>
      <c r="D43" s="207">
        <v>2</v>
      </c>
    </row>
    <row r="44" spans="1:4" ht="42" customHeight="1" x14ac:dyDescent="0.25">
      <c r="A44" s="280"/>
      <c r="B44" s="374"/>
      <c r="C44" s="114" t="s">
        <v>369</v>
      </c>
      <c r="D44" s="207">
        <v>389.5</v>
      </c>
    </row>
    <row r="45" spans="1:4" ht="57" customHeight="1" x14ac:dyDescent="0.25">
      <c r="A45" s="369" t="s">
        <v>370</v>
      </c>
      <c r="B45" s="370"/>
      <c r="C45" s="370"/>
      <c r="D45" s="371"/>
    </row>
    <row r="46" spans="1:4" ht="102" customHeight="1" x14ac:dyDescent="0.25">
      <c r="A46" s="276" t="s">
        <v>371</v>
      </c>
      <c r="B46" s="372" t="s">
        <v>372</v>
      </c>
      <c r="C46" s="122" t="s">
        <v>373</v>
      </c>
      <c r="D46" s="241" t="s">
        <v>185</v>
      </c>
    </row>
    <row r="47" spans="1:4" ht="71.25" customHeight="1" x14ac:dyDescent="0.25">
      <c r="A47" s="277"/>
      <c r="B47" s="373"/>
      <c r="C47" s="122" t="s">
        <v>374</v>
      </c>
      <c r="D47" s="241" t="s">
        <v>185</v>
      </c>
    </row>
    <row r="48" spans="1:4" ht="72" customHeight="1" x14ac:dyDescent="0.25">
      <c r="A48" s="286"/>
      <c r="B48" s="374"/>
      <c r="C48" s="115" t="s">
        <v>375</v>
      </c>
      <c r="D48" s="242">
        <v>654.4</v>
      </c>
    </row>
    <row r="49" spans="1:5" ht="22.5" customHeight="1" x14ac:dyDescent="0.25">
      <c r="A49" s="375" t="s">
        <v>376</v>
      </c>
      <c r="B49" s="376"/>
      <c r="C49" s="376"/>
      <c r="D49" s="376"/>
    </row>
    <row r="50" spans="1:5" ht="84.75" customHeight="1" x14ac:dyDescent="0.25">
      <c r="A50" s="377" t="s">
        <v>377</v>
      </c>
      <c r="B50" s="378" t="s">
        <v>378</v>
      </c>
      <c r="C50" s="124" t="s">
        <v>379</v>
      </c>
      <c r="D50" s="230" t="s">
        <v>733</v>
      </c>
      <c r="E50" s="126"/>
    </row>
    <row r="51" spans="1:5" ht="70.5" customHeight="1" x14ac:dyDescent="0.25">
      <c r="A51" s="377"/>
      <c r="B51" s="378"/>
      <c r="C51" s="124" t="s">
        <v>380</v>
      </c>
      <c r="D51" s="206" t="s">
        <v>738</v>
      </c>
      <c r="E51" s="126"/>
    </row>
    <row r="52" spans="1:5" ht="53.25" customHeight="1" x14ac:dyDescent="0.25">
      <c r="A52" s="123" t="s">
        <v>381</v>
      </c>
      <c r="B52" s="124" t="s">
        <v>382</v>
      </c>
      <c r="C52" s="124" t="s">
        <v>734</v>
      </c>
      <c r="D52" s="235">
        <v>1.3</v>
      </c>
      <c r="E52" s="126"/>
    </row>
    <row r="53" spans="1:5" ht="48" customHeight="1" x14ac:dyDescent="0.25">
      <c r="A53" s="123" t="s">
        <v>384</v>
      </c>
      <c r="B53" s="125" t="s">
        <v>385</v>
      </c>
      <c r="C53" s="124" t="s">
        <v>136</v>
      </c>
      <c r="D53" s="236">
        <v>0</v>
      </c>
      <c r="E53" s="126"/>
    </row>
    <row r="54" spans="1:5" ht="21" customHeight="1" x14ac:dyDescent="0.25">
      <c r="A54" s="387" t="s">
        <v>735</v>
      </c>
      <c r="B54" s="387"/>
      <c r="C54" s="387"/>
      <c r="D54" s="387"/>
      <c r="E54" s="126"/>
    </row>
    <row r="55" spans="1:5" ht="22.5" customHeight="1" x14ac:dyDescent="0.25">
      <c r="A55" s="386" t="s">
        <v>736</v>
      </c>
      <c r="B55" s="386"/>
      <c r="C55" s="386"/>
      <c r="D55" s="386"/>
      <c r="E55" s="126"/>
    </row>
    <row r="56" spans="1:5" ht="15" customHeight="1" x14ac:dyDescent="0.25">
      <c r="A56" s="128" t="s">
        <v>386</v>
      </c>
    </row>
    <row r="57" spans="1:5" ht="35.25" customHeight="1" x14ac:dyDescent="0.25">
      <c r="B57" s="129"/>
      <c r="C57" s="129"/>
      <c r="D57" s="129"/>
    </row>
    <row r="58" spans="1:5" ht="24.75" customHeight="1" x14ac:dyDescent="0.25">
      <c r="B58" s="129"/>
      <c r="C58" s="129"/>
      <c r="D58" s="129"/>
    </row>
    <row r="59" spans="1:5" x14ac:dyDescent="0.25">
      <c r="B59" s="129"/>
      <c r="C59" s="129"/>
      <c r="D59" s="129"/>
    </row>
    <row r="60" spans="1:5" x14ac:dyDescent="0.25">
      <c r="B60" s="129"/>
      <c r="C60" s="129"/>
      <c r="D60" s="129"/>
    </row>
    <row r="61" spans="1:5" x14ac:dyDescent="0.25">
      <c r="B61" s="129"/>
      <c r="C61" s="129"/>
      <c r="D61" s="129"/>
    </row>
    <row r="62" spans="1:5" x14ac:dyDescent="0.25">
      <c r="B62" s="129"/>
      <c r="C62" s="129"/>
      <c r="D62" s="129"/>
    </row>
    <row r="63" spans="1:5" x14ac:dyDescent="0.25">
      <c r="B63" s="129"/>
      <c r="C63" s="129"/>
      <c r="D63" s="129"/>
    </row>
    <row r="64" spans="1:5" x14ac:dyDescent="0.25">
      <c r="B64" s="129"/>
      <c r="C64" s="129"/>
      <c r="D64" s="129"/>
    </row>
    <row r="65" spans="2:4" x14ac:dyDescent="0.25">
      <c r="B65" s="129"/>
      <c r="C65" s="129"/>
      <c r="D65" s="129"/>
    </row>
  </sheetData>
  <mergeCells count="28">
    <mergeCell ref="A55:D55"/>
    <mergeCell ref="A54:D54"/>
    <mergeCell ref="A1:D1"/>
    <mergeCell ref="A2:D2"/>
    <mergeCell ref="A3:A5"/>
    <mergeCell ref="B3:B5"/>
    <mergeCell ref="A6:A11"/>
    <mergeCell ref="A12:A17"/>
    <mergeCell ref="A18:A19"/>
    <mergeCell ref="A20:A21"/>
    <mergeCell ref="A22:A23"/>
    <mergeCell ref="A26:A28"/>
    <mergeCell ref="B26:B28"/>
    <mergeCell ref="A30:A33"/>
    <mergeCell ref="B30:B33"/>
    <mergeCell ref="A34:A37"/>
    <mergeCell ref="B34:B37"/>
    <mergeCell ref="A38:A41"/>
    <mergeCell ref="B38:B41"/>
    <mergeCell ref="A42:D42"/>
    <mergeCell ref="A43:A44"/>
    <mergeCell ref="B43:B44"/>
    <mergeCell ref="A45:D45"/>
    <mergeCell ref="A46:A48"/>
    <mergeCell ref="B46:B48"/>
    <mergeCell ref="A49:D49"/>
    <mergeCell ref="A50:A51"/>
    <mergeCell ref="B50:B51"/>
  </mergeCells>
  <hyperlinks>
    <hyperlink ref="D51" r:id="rId1"/>
    <hyperlink ref="D5" r:id="rId2" display="https://adm.ugorsk.ru/regulatory/zakon/6355/143240/"/>
  </hyperlinks>
  <pageMargins left="0.25" right="0.25" top="0.75" bottom="0.75" header="0.3" footer="0.3"/>
  <pageSetup paperSize="9" scale="72" fitToHeight="0"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8"/>
  <sheetViews>
    <sheetView view="pageBreakPreview" topLeftCell="A53" zoomScale="110" zoomScaleNormal="85" zoomScaleSheetLayoutView="110" workbookViewId="0">
      <selection activeCell="D58" sqref="D58:D63"/>
    </sheetView>
  </sheetViews>
  <sheetFormatPr defaultRowHeight="15.75" x14ac:dyDescent="0.25"/>
  <cols>
    <col min="1" max="1" width="8" style="126" customWidth="1"/>
    <col min="2" max="2" width="44.5703125" style="126" customWidth="1"/>
    <col min="3" max="3" width="50.42578125" style="126" customWidth="1"/>
    <col min="4" max="4" width="31.42578125" style="126" customWidth="1"/>
    <col min="5" max="16384" width="9.140625" style="126"/>
  </cols>
  <sheetData>
    <row r="1" spans="1:4" ht="58.5" customHeight="1" x14ac:dyDescent="0.25">
      <c r="A1" s="388" t="s">
        <v>387</v>
      </c>
      <c r="B1" s="388"/>
      <c r="C1" s="388"/>
      <c r="D1" s="388"/>
    </row>
    <row r="2" spans="1:4" ht="59.25" customHeight="1" x14ac:dyDescent="0.25">
      <c r="A2" s="389" t="s">
        <v>388</v>
      </c>
      <c r="B2" s="390"/>
      <c r="C2" s="390"/>
      <c r="D2" s="391"/>
    </row>
    <row r="3" spans="1:4" ht="229.5" x14ac:dyDescent="0.25">
      <c r="A3" s="394" t="s">
        <v>311</v>
      </c>
      <c r="B3" s="372" t="s">
        <v>389</v>
      </c>
      <c r="C3" s="114" t="s">
        <v>390</v>
      </c>
      <c r="D3" s="231" t="s">
        <v>742</v>
      </c>
    </row>
    <row r="4" spans="1:4" ht="173.25" customHeight="1" x14ac:dyDescent="0.25">
      <c r="A4" s="394"/>
      <c r="B4" s="373"/>
      <c r="C4" s="114" t="s">
        <v>391</v>
      </c>
      <c r="D4" s="232" t="s">
        <v>741</v>
      </c>
    </row>
    <row r="5" spans="1:4" ht="59.25" customHeight="1" x14ac:dyDescent="0.25">
      <c r="A5" s="394"/>
      <c r="B5" s="374"/>
      <c r="C5" s="114" t="s">
        <v>392</v>
      </c>
      <c r="D5" s="205" t="s">
        <v>743</v>
      </c>
    </row>
    <row r="6" spans="1:4" ht="46.5" customHeight="1" x14ac:dyDescent="0.25">
      <c r="A6" s="394" t="s">
        <v>316</v>
      </c>
      <c r="B6" s="114" t="s">
        <v>393</v>
      </c>
      <c r="C6" s="114"/>
      <c r="D6" s="114"/>
    </row>
    <row r="7" spans="1:4" ht="49.5" customHeight="1" x14ac:dyDescent="0.25">
      <c r="A7" s="394"/>
      <c r="B7" s="116" t="s">
        <v>394</v>
      </c>
      <c r="C7" s="114" t="s">
        <v>319</v>
      </c>
      <c r="D7" s="243">
        <v>67.400000000000006</v>
      </c>
    </row>
    <row r="8" spans="1:4" ht="41.25" customHeight="1" x14ac:dyDescent="0.25">
      <c r="A8" s="394"/>
      <c r="B8" s="116" t="s">
        <v>395</v>
      </c>
      <c r="C8" s="114" t="s">
        <v>319</v>
      </c>
      <c r="D8" s="118">
        <v>0</v>
      </c>
    </row>
    <row r="9" spans="1:4" ht="84" customHeight="1" x14ac:dyDescent="0.25">
      <c r="A9" s="394"/>
      <c r="B9" s="116"/>
      <c r="C9" s="114" t="s">
        <v>396</v>
      </c>
      <c r="D9" s="118">
        <f>D8*100/D7</f>
        <v>0</v>
      </c>
    </row>
    <row r="10" spans="1:4" ht="41.25" customHeight="1" x14ac:dyDescent="0.25">
      <c r="A10" s="394"/>
      <c r="B10" s="116" t="s">
        <v>397</v>
      </c>
      <c r="C10" s="114" t="s">
        <v>319</v>
      </c>
      <c r="D10" s="118">
        <v>0</v>
      </c>
    </row>
    <row r="11" spans="1:4" ht="40.5" customHeight="1" x14ac:dyDescent="0.25">
      <c r="A11" s="394"/>
      <c r="B11" s="116" t="s">
        <v>398</v>
      </c>
      <c r="C11" s="114" t="s">
        <v>319</v>
      </c>
      <c r="D11" s="243">
        <v>67.400000000000006</v>
      </c>
    </row>
    <row r="12" spans="1:4" ht="50.25" customHeight="1" x14ac:dyDescent="0.25">
      <c r="A12" s="282" t="s">
        <v>324</v>
      </c>
      <c r="B12" s="114" t="s">
        <v>325</v>
      </c>
      <c r="C12" s="114"/>
      <c r="D12" s="114"/>
    </row>
    <row r="13" spans="1:4" ht="36" customHeight="1" x14ac:dyDescent="0.25">
      <c r="A13" s="283"/>
      <c r="B13" s="116" t="s">
        <v>399</v>
      </c>
      <c r="C13" s="114" t="s">
        <v>136</v>
      </c>
      <c r="D13" s="118">
        <v>1</v>
      </c>
    </row>
    <row r="14" spans="1:4" ht="38.25" customHeight="1" x14ac:dyDescent="0.25">
      <c r="A14" s="283"/>
      <c r="B14" s="116" t="s">
        <v>395</v>
      </c>
      <c r="C14" s="114" t="s">
        <v>136</v>
      </c>
      <c r="D14" s="118">
        <v>0</v>
      </c>
    </row>
    <row r="15" spans="1:4" ht="72" customHeight="1" x14ac:dyDescent="0.25">
      <c r="A15" s="283"/>
      <c r="B15" s="116"/>
      <c r="C15" s="114" t="s">
        <v>400</v>
      </c>
      <c r="D15" s="118">
        <f>D14*100/D13</f>
        <v>0</v>
      </c>
    </row>
    <row r="16" spans="1:4" ht="36.75" customHeight="1" x14ac:dyDescent="0.25">
      <c r="A16" s="283"/>
      <c r="B16" s="116" t="s">
        <v>397</v>
      </c>
      <c r="C16" s="114" t="s">
        <v>136</v>
      </c>
      <c r="D16" s="118">
        <v>0</v>
      </c>
    </row>
    <row r="17" spans="1:4" ht="38.25" customHeight="1" x14ac:dyDescent="0.25">
      <c r="A17" s="284"/>
      <c r="B17" s="116" t="s">
        <v>401</v>
      </c>
      <c r="C17" s="114" t="s">
        <v>136</v>
      </c>
      <c r="D17" s="118">
        <f>D13+D14-D16</f>
        <v>1</v>
      </c>
    </row>
    <row r="18" spans="1:4" ht="52.5" customHeight="1" x14ac:dyDescent="0.25">
      <c r="A18" s="282" t="s">
        <v>329</v>
      </c>
      <c r="B18" s="114" t="s">
        <v>402</v>
      </c>
      <c r="C18" s="114" t="s">
        <v>136</v>
      </c>
      <c r="D18" s="118">
        <v>12</v>
      </c>
    </row>
    <row r="19" spans="1:4" ht="65.25" customHeight="1" x14ac:dyDescent="0.25">
      <c r="A19" s="284"/>
      <c r="B19" s="116" t="s">
        <v>403</v>
      </c>
      <c r="C19" s="114" t="s">
        <v>136</v>
      </c>
      <c r="D19" s="118"/>
    </row>
    <row r="20" spans="1:4" ht="64.5" customHeight="1" x14ac:dyDescent="0.25">
      <c r="A20" s="282" t="s">
        <v>332</v>
      </c>
      <c r="B20" s="114" t="s">
        <v>404</v>
      </c>
      <c r="C20" s="114" t="s">
        <v>136</v>
      </c>
      <c r="D20" s="118"/>
    </row>
    <row r="21" spans="1:4" ht="70.5" customHeight="1" x14ac:dyDescent="0.25">
      <c r="A21" s="284"/>
      <c r="B21" s="116" t="s">
        <v>403</v>
      </c>
      <c r="C21" s="114" t="s">
        <v>136</v>
      </c>
      <c r="D21" s="118"/>
    </row>
    <row r="22" spans="1:4" ht="68.25" customHeight="1" x14ac:dyDescent="0.25">
      <c r="A22" s="282" t="s">
        <v>334</v>
      </c>
      <c r="B22" s="114" t="s">
        <v>405</v>
      </c>
      <c r="C22" s="114" t="s">
        <v>136</v>
      </c>
      <c r="D22" s="118">
        <f>D17+D18+D20</f>
        <v>13</v>
      </c>
    </row>
    <row r="23" spans="1:4" ht="67.5" customHeight="1" x14ac:dyDescent="0.25">
      <c r="A23" s="284"/>
      <c r="B23" s="116" t="s">
        <v>403</v>
      </c>
      <c r="C23" s="114" t="s">
        <v>136</v>
      </c>
      <c r="D23" s="118"/>
    </row>
    <row r="24" spans="1:4" ht="70.5" customHeight="1" x14ac:dyDescent="0.25">
      <c r="A24" s="32" t="s">
        <v>336</v>
      </c>
      <c r="B24" s="114" t="s">
        <v>406</v>
      </c>
      <c r="C24" s="114" t="s">
        <v>338</v>
      </c>
      <c r="D24" s="118">
        <f>D23/D22*100</f>
        <v>0</v>
      </c>
    </row>
    <row r="25" spans="1:4" ht="103.5" customHeight="1" x14ac:dyDescent="0.25">
      <c r="A25" s="34" t="s">
        <v>339</v>
      </c>
      <c r="B25" s="130" t="s">
        <v>407</v>
      </c>
      <c r="C25" s="130" t="s">
        <v>408</v>
      </c>
      <c r="D25" s="261" t="s">
        <v>783</v>
      </c>
    </row>
    <row r="26" spans="1:4" ht="51" customHeight="1" x14ac:dyDescent="0.25">
      <c r="A26" s="276" t="s">
        <v>342</v>
      </c>
      <c r="B26" s="372" t="s">
        <v>409</v>
      </c>
      <c r="C26" s="114" t="s">
        <v>344</v>
      </c>
      <c r="D26" s="262" t="s">
        <v>784</v>
      </c>
    </row>
    <row r="27" spans="1:4" ht="42" customHeight="1" x14ac:dyDescent="0.25">
      <c r="A27" s="277"/>
      <c r="B27" s="373"/>
      <c r="C27" s="114" t="s">
        <v>410</v>
      </c>
      <c r="D27" s="262" t="s">
        <v>785</v>
      </c>
    </row>
    <row r="28" spans="1:4" ht="60" customHeight="1" x14ac:dyDescent="0.25">
      <c r="A28" s="277"/>
      <c r="B28" s="374"/>
      <c r="C28" s="114" t="s">
        <v>411</v>
      </c>
      <c r="D28" s="263" t="s">
        <v>785</v>
      </c>
    </row>
    <row r="29" spans="1:4" ht="115.5" customHeight="1" x14ac:dyDescent="0.25">
      <c r="A29" s="131" t="s">
        <v>347</v>
      </c>
      <c r="B29" s="132" t="s">
        <v>412</v>
      </c>
      <c r="C29" s="114" t="s">
        <v>413</v>
      </c>
      <c r="D29" s="263" t="s">
        <v>786</v>
      </c>
    </row>
    <row r="30" spans="1:4" ht="30.75" customHeight="1" x14ac:dyDescent="0.25">
      <c r="A30" s="276" t="s">
        <v>350</v>
      </c>
      <c r="B30" s="372" t="s">
        <v>414</v>
      </c>
      <c r="C30" s="114" t="s">
        <v>352</v>
      </c>
      <c r="D30" s="264">
        <v>0</v>
      </c>
    </row>
    <row r="31" spans="1:4" ht="34.5" customHeight="1" x14ac:dyDescent="0.25">
      <c r="A31" s="277"/>
      <c r="B31" s="373"/>
      <c r="C31" s="116" t="s">
        <v>415</v>
      </c>
      <c r="D31" s="264">
        <v>0</v>
      </c>
    </row>
    <row r="32" spans="1:4" ht="23.25" customHeight="1" x14ac:dyDescent="0.25">
      <c r="A32" s="277"/>
      <c r="B32" s="373"/>
      <c r="C32" s="114" t="s">
        <v>353</v>
      </c>
      <c r="D32" s="264">
        <v>0</v>
      </c>
    </row>
    <row r="33" spans="1:4" ht="39" customHeight="1" x14ac:dyDescent="0.25">
      <c r="A33" s="277"/>
      <c r="B33" s="373"/>
      <c r="C33" s="116" t="s">
        <v>415</v>
      </c>
      <c r="D33" s="264">
        <v>0</v>
      </c>
    </row>
    <row r="34" spans="1:4" ht="42" customHeight="1" x14ac:dyDescent="0.25">
      <c r="A34" s="277"/>
      <c r="B34" s="373"/>
      <c r="C34" s="114" t="s">
        <v>354</v>
      </c>
      <c r="D34" s="264">
        <v>0</v>
      </c>
    </row>
    <row r="35" spans="1:4" ht="42" customHeight="1" x14ac:dyDescent="0.25">
      <c r="A35" s="277"/>
      <c r="B35" s="373"/>
      <c r="C35" s="116" t="s">
        <v>415</v>
      </c>
      <c r="D35" s="264">
        <v>0</v>
      </c>
    </row>
    <row r="36" spans="1:4" ht="54" customHeight="1" x14ac:dyDescent="0.25">
      <c r="A36" s="277"/>
      <c r="B36" s="373"/>
      <c r="C36" s="114" t="s">
        <v>416</v>
      </c>
      <c r="D36" s="264">
        <f t="shared" ref="D36:D37" si="0">D30+D32+D34</f>
        <v>0</v>
      </c>
    </row>
    <row r="37" spans="1:4" ht="42.75" customHeight="1" x14ac:dyDescent="0.25">
      <c r="A37" s="286"/>
      <c r="B37" s="374"/>
      <c r="C37" s="116" t="s">
        <v>417</v>
      </c>
      <c r="D37" s="264">
        <f t="shared" si="0"/>
        <v>0</v>
      </c>
    </row>
    <row r="38" spans="1:4" ht="30.75" customHeight="1" x14ac:dyDescent="0.25">
      <c r="A38" s="276" t="s">
        <v>356</v>
      </c>
      <c r="B38" s="372" t="s">
        <v>418</v>
      </c>
      <c r="C38" s="114" t="s">
        <v>352</v>
      </c>
      <c r="D38" s="264">
        <v>0</v>
      </c>
    </row>
    <row r="39" spans="1:4" ht="36.75" customHeight="1" x14ac:dyDescent="0.25">
      <c r="A39" s="277"/>
      <c r="B39" s="373"/>
      <c r="C39" s="116" t="s">
        <v>419</v>
      </c>
      <c r="D39" s="264">
        <v>0</v>
      </c>
    </row>
    <row r="40" spans="1:4" ht="33.75" customHeight="1" x14ac:dyDescent="0.25">
      <c r="A40" s="277"/>
      <c r="B40" s="373"/>
      <c r="C40" s="114" t="s">
        <v>353</v>
      </c>
      <c r="D40" s="264">
        <v>0</v>
      </c>
    </row>
    <row r="41" spans="1:4" ht="37.5" customHeight="1" x14ac:dyDescent="0.25">
      <c r="A41" s="277"/>
      <c r="B41" s="373"/>
      <c r="C41" s="116" t="s">
        <v>419</v>
      </c>
      <c r="D41" s="264">
        <v>0</v>
      </c>
    </row>
    <row r="42" spans="1:4" ht="36" customHeight="1" x14ac:dyDescent="0.25">
      <c r="A42" s="277"/>
      <c r="B42" s="373"/>
      <c r="C42" s="114" t="s">
        <v>354</v>
      </c>
      <c r="D42" s="264">
        <v>0</v>
      </c>
    </row>
    <row r="43" spans="1:4" ht="39" customHeight="1" x14ac:dyDescent="0.25">
      <c r="A43" s="277"/>
      <c r="B43" s="373"/>
      <c r="C43" s="116" t="s">
        <v>419</v>
      </c>
      <c r="D43" s="264">
        <v>0</v>
      </c>
    </row>
    <row r="44" spans="1:4" ht="39" customHeight="1" x14ac:dyDescent="0.25">
      <c r="A44" s="277"/>
      <c r="B44" s="373"/>
      <c r="C44" s="114" t="s">
        <v>420</v>
      </c>
      <c r="D44" s="264">
        <f t="shared" ref="D44:D53" si="1">D37+D39+D41</f>
        <v>0</v>
      </c>
    </row>
    <row r="45" spans="1:4" ht="39" customHeight="1" x14ac:dyDescent="0.25">
      <c r="A45" s="286"/>
      <c r="B45" s="374"/>
      <c r="C45" s="116" t="s">
        <v>419</v>
      </c>
      <c r="D45" s="264">
        <f t="shared" si="1"/>
        <v>0</v>
      </c>
    </row>
    <row r="46" spans="1:4" ht="37.5" customHeight="1" x14ac:dyDescent="0.25">
      <c r="A46" s="394" t="s">
        <v>359</v>
      </c>
      <c r="B46" s="395" t="s">
        <v>421</v>
      </c>
      <c r="C46" s="114" t="s">
        <v>361</v>
      </c>
      <c r="D46" s="264">
        <v>0</v>
      </c>
    </row>
    <row r="47" spans="1:4" ht="37.5" customHeight="1" x14ac:dyDescent="0.25">
      <c r="A47" s="394"/>
      <c r="B47" s="395"/>
      <c r="C47" s="116" t="s">
        <v>422</v>
      </c>
      <c r="D47" s="264">
        <v>0</v>
      </c>
    </row>
    <row r="48" spans="1:4" ht="39.75" customHeight="1" x14ac:dyDescent="0.25">
      <c r="A48" s="394"/>
      <c r="B48" s="395"/>
      <c r="C48" s="114" t="s">
        <v>423</v>
      </c>
      <c r="D48" s="264">
        <v>0</v>
      </c>
    </row>
    <row r="49" spans="1:4" ht="39.75" customHeight="1" x14ac:dyDescent="0.25">
      <c r="A49" s="394"/>
      <c r="B49" s="395"/>
      <c r="C49" s="116" t="s">
        <v>422</v>
      </c>
      <c r="D49" s="265">
        <v>0</v>
      </c>
    </row>
    <row r="50" spans="1:4" ht="42.75" customHeight="1" x14ac:dyDescent="0.25">
      <c r="A50" s="394"/>
      <c r="B50" s="395"/>
      <c r="C50" s="113" t="s">
        <v>363</v>
      </c>
      <c r="D50" s="265">
        <v>0</v>
      </c>
    </row>
    <row r="51" spans="1:4" ht="42.75" customHeight="1" x14ac:dyDescent="0.25">
      <c r="A51" s="394"/>
      <c r="B51" s="395"/>
      <c r="C51" s="116" t="s">
        <v>422</v>
      </c>
      <c r="D51" s="266">
        <v>0</v>
      </c>
    </row>
    <row r="52" spans="1:4" ht="53.25" customHeight="1" x14ac:dyDescent="0.25">
      <c r="A52" s="394"/>
      <c r="B52" s="395"/>
      <c r="C52" s="114" t="s">
        <v>424</v>
      </c>
      <c r="D52" s="266">
        <f t="shared" si="1"/>
        <v>0</v>
      </c>
    </row>
    <row r="53" spans="1:4" ht="52.5" customHeight="1" x14ac:dyDescent="0.25">
      <c r="A53" s="394"/>
      <c r="B53" s="395"/>
      <c r="C53" s="116" t="s">
        <v>422</v>
      </c>
      <c r="D53" s="266">
        <f t="shared" si="1"/>
        <v>0</v>
      </c>
    </row>
    <row r="54" spans="1:4" ht="38.25" customHeight="1" x14ac:dyDescent="0.25">
      <c r="A54" s="383" t="s">
        <v>425</v>
      </c>
      <c r="B54" s="384"/>
      <c r="C54" s="384"/>
      <c r="D54" s="385"/>
    </row>
    <row r="55" spans="1:4" ht="15" customHeight="1" x14ac:dyDescent="0.25">
      <c r="A55" s="280" t="s">
        <v>366</v>
      </c>
      <c r="B55" s="372" t="s">
        <v>426</v>
      </c>
      <c r="C55" s="114" t="s">
        <v>368</v>
      </c>
      <c r="D55" s="267">
        <v>0</v>
      </c>
    </row>
    <row r="56" spans="1:4" ht="81.75" customHeight="1" x14ac:dyDescent="0.25">
      <c r="A56" s="280"/>
      <c r="B56" s="374"/>
      <c r="C56" s="114" t="s">
        <v>369</v>
      </c>
      <c r="D56" s="267">
        <v>0</v>
      </c>
    </row>
    <row r="57" spans="1:4" ht="51" customHeight="1" x14ac:dyDescent="0.25">
      <c r="A57" s="392" t="s">
        <v>427</v>
      </c>
      <c r="B57" s="392"/>
      <c r="C57" s="392"/>
      <c r="D57" s="392"/>
    </row>
    <row r="58" spans="1:4" ht="104.25" customHeight="1" x14ac:dyDescent="0.25">
      <c r="A58" s="276" t="s">
        <v>371</v>
      </c>
      <c r="B58" s="372" t="s">
        <v>428</v>
      </c>
      <c r="C58" s="122" t="s">
        <v>429</v>
      </c>
      <c r="D58" s="272" t="s">
        <v>787</v>
      </c>
    </row>
    <row r="59" spans="1:4" ht="41.25" customHeight="1" x14ac:dyDescent="0.25">
      <c r="A59" s="277"/>
      <c r="B59" s="373"/>
      <c r="C59" s="116" t="s">
        <v>430</v>
      </c>
      <c r="D59" s="272" t="s">
        <v>787</v>
      </c>
    </row>
    <row r="60" spans="1:4" ht="73.5" customHeight="1" x14ac:dyDescent="0.25">
      <c r="A60" s="277"/>
      <c r="B60" s="373"/>
      <c r="C60" s="122" t="s">
        <v>431</v>
      </c>
      <c r="D60" s="272" t="s">
        <v>787</v>
      </c>
    </row>
    <row r="61" spans="1:4" ht="44.25" customHeight="1" x14ac:dyDescent="0.25">
      <c r="A61" s="277"/>
      <c r="B61" s="373"/>
      <c r="C61" s="116" t="s">
        <v>432</v>
      </c>
      <c r="D61" s="272" t="s">
        <v>787</v>
      </c>
    </row>
    <row r="62" spans="1:4" ht="87" customHeight="1" x14ac:dyDescent="0.25">
      <c r="A62" s="277"/>
      <c r="B62" s="373"/>
      <c r="C62" s="115" t="s">
        <v>433</v>
      </c>
      <c r="D62" s="272" t="s">
        <v>787</v>
      </c>
    </row>
    <row r="63" spans="1:4" ht="39.75" customHeight="1" x14ac:dyDescent="0.25">
      <c r="A63" s="286"/>
      <c r="B63" s="374"/>
      <c r="C63" s="116" t="s">
        <v>422</v>
      </c>
      <c r="D63" s="273">
        <v>0</v>
      </c>
    </row>
    <row r="64" spans="1:4" x14ac:dyDescent="0.25">
      <c r="A64" s="393" t="s">
        <v>434</v>
      </c>
      <c r="B64" s="393"/>
      <c r="C64" s="393"/>
      <c r="D64" s="393"/>
    </row>
    <row r="65" spans="1:4" ht="66.75" customHeight="1" x14ac:dyDescent="0.25">
      <c r="A65" s="377" t="s">
        <v>377</v>
      </c>
      <c r="B65" s="378" t="s">
        <v>435</v>
      </c>
      <c r="C65" s="124" t="s">
        <v>379</v>
      </c>
      <c r="D65" s="268" t="s">
        <v>733</v>
      </c>
    </row>
    <row r="66" spans="1:4" ht="66.75" customHeight="1" x14ac:dyDescent="0.25">
      <c r="A66" s="377"/>
      <c r="B66" s="378"/>
      <c r="C66" s="124" t="s">
        <v>380</v>
      </c>
      <c r="D66" s="269" t="s">
        <v>738</v>
      </c>
    </row>
    <row r="67" spans="1:4" ht="47.25" x14ac:dyDescent="0.25">
      <c r="A67" s="123" t="s">
        <v>381</v>
      </c>
      <c r="B67" s="124" t="s">
        <v>436</v>
      </c>
      <c r="C67" s="124" t="s">
        <v>383</v>
      </c>
      <c r="D67" s="270">
        <v>1.3</v>
      </c>
    </row>
    <row r="68" spans="1:4" ht="63" x14ac:dyDescent="0.25">
      <c r="A68" s="123" t="s">
        <v>384</v>
      </c>
      <c r="B68" s="124" t="s">
        <v>437</v>
      </c>
      <c r="C68" s="124" t="s">
        <v>136</v>
      </c>
      <c r="D68" s="271">
        <v>1</v>
      </c>
    </row>
    <row r="70" spans="1:4" x14ac:dyDescent="0.25">
      <c r="A70" s="126" t="s">
        <v>386</v>
      </c>
      <c r="B70" s="127"/>
      <c r="C70" s="127"/>
      <c r="D70" s="127"/>
    </row>
    <row r="71" spans="1:4" x14ac:dyDescent="0.25">
      <c r="B71" s="127"/>
      <c r="C71" s="127"/>
      <c r="D71" s="127"/>
    </row>
    <row r="72" spans="1:4" x14ac:dyDescent="0.25">
      <c r="B72" s="127"/>
      <c r="C72" s="127"/>
      <c r="D72" s="127"/>
    </row>
    <row r="73" spans="1:4" x14ac:dyDescent="0.25">
      <c r="B73" s="127"/>
      <c r="C73" s="127"/>
      <c r="D73" s="127"/>
    </row>
    <row r="74" spans="1:4" x14ac:dyDescent="0.25">
      <c r="B74" s="127"/>
      <c r="C74" s="127"/>
      <c r="D74" s="127"/>
    </row>
    <row r="75" spans="1:4" x14ac:dyDescent="0.25">
      <c r="B75" s="127"/>
      <c r="C75" s="127"/>
      <c r="D75" s="127"/>
    </row>
    <row r="76" spans="1:4" x14ac:dyDescent="0.25">
      <c r="B76" s="127"/>
      <c r="C76" s="127"/>
      <c r="D76" s="127"/>
    </row>
    <row r="77" spans="1:4" x14ac:dyDescent="0.25">
      <c r="B77" s="127"/>
      <c r="C77" s="127"/>
      <c r="D77" s="127"/>
    </row>
    <row r="78" spans="1:4" x14ac:dyDescent="0.25">
      <c r="B78" s="127"/>
      <c r="C78" s="127"/>
      <c r="D78" s="127"/>
    </row>
  </sheetData>
  <mergeCells count="26">
    <mergeCell ref="A1:D1"/>
    <mergeCell ref="A2:D2"/>
    <mergeCell ref="A3:A5"/>
    <mergeCell ref="B3:B5"/>
    <mergeCell ref="A6:A11"/>
    <mergeCell ref="A12:A17"/>
    <mergeCell ref="A18:A19"/>
    <mergeCell ref="A20:A21"/>
    <mergeCell ref="A22:A23"/>
    <mergeCell ref="A26:A28"/>
    <mergeCell ref="B26:B28"/>
    <mergeCell ref="A30:A37"/>
    <mergeCell ref="B30:B37"/>
    <mergeCell ref="A38:A45"/>
    <mergeCell ref="B38:B45"/>
    <mergeCell ref="A46:A53"/>
    <mergeCell ref="B46:B53"/>
    <mergeCell ref="A54:D54"/>
    <mergeCell ref="A55:A56"/>
    <mergeCell ref="B55:B56"/>
    <mergeCell ref="A57:D57"/>
    <mergeCell ref="A58:A63"/>
    <mergeCell ref="B58:B63"/>
    <mergeCell ref="A64:D64"/>
    <mergeCell ref="A65:A66"/>
    <mergeCell ref="B65:B66"/>
  </mergeCells>
  <hyperlinks>
    <hyperlink ref="D5" r:id="rId1"/>
    <hyperlink ref="D66" r:id="rId2"/>
  </hyperlinks>
  <pageMargins left="0.70866141732283472" right="0.59055118110236238" top="0.74803149606299213" bottom="0.74803149606299213" header="0.31496062992125984" footer="0.31496062992125984"/>
  <pageSetup paperSize="9" scale="66"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22</vt:i4>
      </vt:variant>
    </vt:vector>
  </HeadingPairs>
  <TitlesOfParts>
    <vt:vector size="38" baseType="lpstr">
      <vt:lpstr>Титул</vt:lpstr>
      <vt:lpstr>Раздел I</vt:lpstr>
      <vt:lpstr>II Целевые показатели</vt:lpstr>
      <vt:lpstr>III Количество поставщиков</vt:lpstr>
      <vt:lpstr>IV Механизмы передачи</vt:lpstr>
      <vt:lpstr>V Перечень услуг</vt:lpstr>
      <vt:lpstr>VI Факты получения</vt:lpstr>
      <vt:lpstr>VII Имущественная под-ка СОНКО</vt:lpstr>
      <vt:lpstr>VIII Имущественная поддержка СП</vt:lpstr>
      <vt:lpstr>IX Образовательная под-ка</vt:lpstr>
      <vt:lpstr>X НОК</vt:lpstr>
      <vt:lpstr>XI Поддержка СП рег. проекты</vt:lpstr>
      <vt:lpstr>XII Поддержка СП иные напр.</vt:lpstr>
      <vt:lpstr>Контакты</vt:lpstr>
      <vt:lpstr>Комментарии</vt:lpstr>
      <vt:lpstr>Список</vt:lpstr>
      <vt:lpstr>'II Целевые показатели'!Print_Titles</vt:lpstr>
      <vt:lpstr>'III Количество поставщиков'!Print_Titles</vt:lpstr>
      <vt:lpstr>'IV Механизмы передачи'!Print_Titles</vt:lpstr>
      <vt:lpstr>'V Перечень услуг'!Print_Titles</vt:lpstr>
      <vt:lpstr>'VI Факты получения'!Print_Titles</vt:lpstr>
      <vt:lpstr>Комментарии!Print_Titles</vt:lpstr>
      <vt:lpstr>'Раздел I'!Print_Titles</vt:lpstr>
      <vt:lpstr>Год</vt:lpstr>
      <vt:lpstr>Годы</vt:lpstr>
      <vt:lpstr>Дата</vt:lpstr>
      <vt:lpstr>Месяцы</vt:lpstr>
      <vt:lpstr>МО</vt:lpstr>
      <vt:lpstr>'II Целевые показатели'!Область_печати</vt:lpstr>
      <vt:lpstr>'III Количество поставщиков'!Область_печати</vt:lpstr>
      <vt:lpstr>'V Перечень услуг'!Область_печати</vt:lpstr>
      <vt:lpstr>'XI Поддержка СП рег. проекты'!Область_печати</vt:lpstr>
      <vt:lpstr>'XII Поддержка СП иные напр.'!Область_печати</vt:lpstr>
      <vt:lpstr>Контакты!Область_печати</vt:lpstr>
      <vt:lpstr>'Раздел I'!Область_печати</vt:lpstr>
      <vt:lpstr>Перечень</vt:lpstr>
      <vt:lpstr>Период</vt:lpstr>
      <vt:lpstr>Список</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Грудцына Ирина Викторовна</dc:creator>
  <cp:lastModifiedBy>Губина Элла Алексеевна</cp:lastModifiedBy>
  <cp:revision>4</cp:revision>
  <cp:lastPrinted>2024-02-13T06:36:43Z</cp:lastPrinted>
  <dcterms:created xsi:type="dcterms:W3CDTF">2006-09-16T00:00:00Z</dcterms:created>
  <dcterms:modified xsi:type="dcterms:W3CDTF">2025-02-11T06:34:11Z</dcterms:modified>
</cp:coreProperties>
</file>